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uweacuk.sharepoint.com/sites/CORAS-StudentVoiceandAcademicPolicyTeam/Shared Documents/Academic Regulations/Degree Calculators/NEW for 2024/"/>
    </mc:Choice>
  </mc:AlternateContent>
  <xr:revisionPtr revIDLastSave="124" documentId="8_{66FAEB2E-D73A-4DF2-A467-8DA234CB6D11}" xr6:coauthVersionLast="47" xr6:coauthVersionMax="47" xr10:uidLastSave="{BB74809E-8D3F-4C51-83F3-D751077D1DCB}"/>
  <bookViews>
    <workbookView xWindow="-110" yWindow="-110" windowWidth="19420" windowHeight="10300" xr2:uid="{2A0FBE7B-06CA-453D-8BFB-FD38F53EDC58}"/>
  </bookViews>
  <sheets>
    <sheet name="Guidance" sheetId="4" r:id="rId1"/>
    <sheet name="Calculator" sheetId="1" r:id="rId2"/>
    <sheet name="Example"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8" i="1"/>
  <c r="G9" i="1" s="1"/>
  <c r="G10" i="1" s="1"/>
  <c r="G19" i="1"/>
  <c r="H19" i="1" s="1"/>
  <c r="H8" i="5" l="1"/>
  <c r="I8" i="5" s="1"/>
  <c r="H9" i="5"/>
  <c r="I9" i="5" s="1"/>
  <c r="H10" i="5"/>
  <c r="I10" i="5"/>
  <c r="H11" i="5"/>
  <c r="I11" i="5"/>
  <c r="G11" i="1"/>
  <c r="G12" i="1" s="1"/>
  <c r="G14" i="1" s="1"/>
  <c r="G15" i="1" s="1"/>
  <c r="G16" i="1" s="1"/>
  <c r="G17" i="1" s="1"/>
  <c r="I10" i="1"/>
  <c r="I9" i="1"/>
  <c r="I8" i="1"/>
  <c r="I11" i="1"/>
  <c r="I12" i="1"/>
  <c r="I13" i="1"/>
  <c r="I14" i="1"/>
  <c r="I15" i="1"/>
  <c r="I16" i="1"/>
  <c r="I17" i="1"/>
  <c r="H26" i="5" l="1"/>
  <c r="I26" i="5" s="1"/>
  <c r="H23" i="5"/>
  <c r="I23" i="5" s="1"/>
  <c r="I28" i="1" l="1"/>
  <c r="I29" i="1"/>
  <c r="I30" i="1"/>
  <c r="I31" i="1"/>
  <c r="I32" i="1"/>
  <c r="I33" i="1"/>
  <c r="I34" i="1"/>
  <c r="I35" i="1"/>
  <c r="I36" i="1"/>
  <c r="I27" i="1"/>
  <c r="G21" i="5" l="1"/>
  <c r="F29" i="5" l="1"/>
  <c r="H27" i="5"/>
  <c r="I27" i="5" s="1"/>
  <c r="H25" i="5"/>
  <c r="I25" i="5" s="1"/>
  <c r="H24" i="5"/>
  <c r="I24" i="5" s="1"/>
  <c r="H22" i="5"/>
  <c r="I22" i="5" s="1"/>
  <c r="H21" i="5"/>
  <c r="G22" i="5"/>
  <c r="F13" i="5"/>
  <c r="G23" i="5" l="1"/>
  <c r="G24" i="5" s="1"/>
  <c r="G25" i="5" s="1"/>
  <c r="G26" i="5" s="1"/>
  <c r="G27" i="5" s="1"/>
  <c r="H28" i="5"/>
  <c r="H12" i="5"/>
  <c r="I21" i="5"/>
  <c r="I28" i="5" s="1"/>
  <c r="I29" i="5" s="1"/>
  <c r="I12" i="5"/>
  <c r="I13" i="5" s="1"/>
  <c r="G38" i="1"/>
  <c r="J36" i="1"/>
  <c r="J35" i="1"/>
  <c r="J34" i="1"/>
  <c r="J33" i="1"/>
  <c r="J32" i="1"/>
  <c r="J31" i="1"/>
  <c r="J30" i="1"/>
  <c r="J29" i="1"/>
  <c r="J28" i="1"/>
  <c r="J27" i="1"/>
  <c r="H27" i="1"/>
  <c r="H28" i="1" s="1"/>
  <c r="H29" i="1" s="1"/>
  <c r="H30" i="1" s="1"/>
  <c r="H31" i="1" s="1"/>
  <c r="H32" i="1" s="1"/>
  <c r="H33" i="1" s="1"/>
  <c r="H34" i="1" s="1"/>
  <c r="H35" i="1" s="1"/>
  <c r="H36" i="1" s="1"/>
  <c r="J17" i="1"/>
  <c r="J16" i="1"/>
  <c r="J15" i="1"/>
  <c r="J14" i="1"/>
  <c r="J13" i="1"/>
  <c r="J12" i="1"/>
  <c r="J11" i="1"/>
  <c r="J10" i="1"/>
  <c r="J9" i="1"/>
  <c r="J8" i="1"/>
  <c r="D33" i="5" l="1"/>
  <c r="D34" i="5" s="1"/>
  <c r="J37" i="1"/>
  <c r="J18" i="1"/>
  <c r="J19" i="1" s="1"/>
  <c r="I37" i="1"/>
  <c r="I18" i="1"/>
  <c r="J38" i="1" l="1"/>
  <c r="E42" i="1"/>
  <c r="E43" i="1" s="1"/>
</calcChain>
</file>

<file path=xl/sharedStrings.xml><?xml version="1.0" encoding="utf-8"?>
<sst xmlns="http://schemas.openxmlformats.org/spreadsheetml/2006/main" count="104" uniqueCount="57">
  <si>
    <r>
      <rPr>
        <b/>
        <sz val="16"/>
        <color theme="1"/>
        <rFont val="Calibri"/>
        <family val="2"/>
        <scheme val="minor"/>
      </rPr>
      <t>UWE Bristol - Degree Classification Estimator:</t>
    </r>
    <r>
      <rPr>
        <sz val="16"/>
        <color theme="1"/>
        <rFont val="Calibri"/>
        <family val="2"/>
        <scheme val="minor"/>
      </rPr>
      <t xml:space="preserve"> </t>
    </r>
    <r>
      <rPr>
        <b/>
        <sz val="16"/>
        <color theme="1"/>
        <rFont val="Calibri"/>
        <family val="2"/>
        <scheme val="minor"/>
      </rPr>
      <t xml:space="preserve"> Honours Degrees</t>
    </r>
  </si>
  <si>
    <r>
      <rPr>
        <b/>
        <sz val="11"/>
        <color theme="1"/>
        <rFont val="Calibri"/>
        <family val="2"/>
        <scheme val="minor"/>
      </rPr>
      <t>PLEASE READ THIS GUIDANCE BEFORE USING THE CALCULATOR</t>
    </r>
    <r>
      <rPr>
        <sz val="11"/>
        <color theme="1"/>
        <rFont val="Calibri"/>
        <family val="2"/>
        <scheme val="minor"/>
      </rPr>
      <t xml:space="preserve">
</t>
    </r>
  </si>
  <si>
    <r>
      <t xml:space="preserve">Important: This calculator is designed to calculate Honours Degrees where you </t>
    </r>
    <r>
      <rPr>
        <b/>
        <sz val="11"/>
        <color theme="1"/>
        <rFont val="Calibri"/>
        <family val="2"/>
        <scheme val="minor"/>
      </rPr>
      <t>started studying on your course for the first time AFTER 1st August 2022</t>
    </r>
    <r>
      <rPr>
        <sz val="11"/>
        <color theme="1"/>
        <rFont val="Calibri"/>
        <family val="2"/>
        <scheme val="minor"/>
      </rPr>
      <t xml:space="preserve">. If you started your degree BEFORE 31st July 2022, this is not the correct calculator for you. </t>
    </r>
  </si>
  <si>
    <t xml:space="preserve">
The calculator, located on the Calculator tab, is designed to work where your degree is comprising of 360 credits with 120 credits in Level 5 and 120 credits in Level 6, assessed under the university's standard academic regulations. The calculation uses all 120 credits at level 6 or above and your best 100 credits at level 5.
 If you do not have all your marks yet, you can still use this calculator with marks you hope to achieve in those modules to estimate your outcome.  </t>
  </si>
  <si>
    <t>IMPORTANT NOTES</t>
  </si>
  <si>
    <t xml:space="preserve">1. Any outcome that you calculate is based solely on your selection of marks, and the University will not be bound by any calculation that you create. </t>
  </si>
  <si>
    <t>2. The academic record system calculates using unrounded marks. However, the marks you see on myUWE are rounded up or down to the nearest whole number. This means there is normally a slight difference between your estimate and your actual final outcome. In some cases this can be the difference between two classifications.</t>
  </si>
  <si>
    <t>3. Some programmes have variant regulations which deviate from the standard classification calculation. Please consult your Programme Specification to check if your programme is subject to any variant regulations.</t>
  </si>
  <si>
    <t>If you have any difficulty using this calculator or you need some more advice, please speak to a Student Adviser through the Information Point</t>
  </si>
  <si>
    <r>
      <rPr>
        <b/>
        <sz val="16"/>
        <color theme="1"/>
        <rFont val="Calibri"/>
        <family val="2"/>
        <scheme val="minor"/>
      </rPr>
      <t>Degree Classification Estimator:</t>
    </r>
    <r>
      <rPr>
        <sz val="16"/>
        <color theme="1"/>
        <rFont val="Calibri"/>
        <family val="2"/>
        <scheme val="minor"/>
      </rPr>
      <t xml:space="preserve"> </t>
    </r>
    <r>
      <rPr>
        <b/>
        <sz val="16"/>
        <color theme="1"/>
        <rFont val="Calibri"/>
        <family val="2"/>
        <scheme val="minor"/>
      </rPr>
      <t xml:space="preserve"> Honours Degrees </t>
    </r>
  </si>
  <si>
    <t xml:space="preserve">
Please complete Parts 1 and 2 below. Part 1 has 4 steps and Part 2 has 5 steps. 
Please read the guidance included in each step and the Guidance tab before completing this calculator. 
You can also view a completed example on the Example Tab.
</t>
  </si>
  <si>
    <t xml:space="preserve"> </t>
  </si>
  <si>
    <t>Part 1: Level 6 Marks</t>
  </si>
  <si>
    <r>
      <rPr>
        <b/>
        <sz val="12"/>
        <color theme="1"/>
        <rFont val="Calibri"/>
        <family val="2"/>
        <scheme val="minor"/>
      </rPr>
      <t>Step 1: Enter all your credits (120) from Level 6</t>
    </r>
    <r>
      <rPr>
        <sz val="12"/>
        <color theme="1"/>
        <rFont val="Calibri"/>
        <family val="2"/>
        <scheme val="minor"/>
      </rPr>
      <t xml:space="preserve"> 
(or above).
Enter each module name, starting with the module you achieved your highest mark on and continue down until you reach your lowest mark. </t>
    </r>
  </si>
  <si>
    <r>
      <rPr>
        <b/>
        <sz val="12"/>
        <color theme="1"/>
        <rFont val="Calibri"/>
        <family val="2"/>
        <scheme val="minor"/>
      </rPr>
      <t>Step 2:</t>
    </r>
    <r>
      <rPr>
        <sz val="12"/>
        <color theme="1"/>
        <rFont val="Calibri"/>
        <family val="2"/>
        <scheme val="minor"/>
      </rPr>
      <t xml:space="preserve"> Enter the number of credits the module is worth. </t>
    </r>
  </si>
  <si>
    <r>
      <rPr>
        <b/>
        <sz val="12"/>
        <color theme="1"/>
        <rFont val="Calibri"/>
        <family val="2"/>
        <scheme val="minor"/>
      </rPr>
      <t xml:space="preserve">Step 3: </t>
    </r>
    <r>
      <rPr>
        <sz val="12"/>
        <color theme="1"/>
        <rFont val="Calibri"/>
        <family val="2"/>
        <scheme val="minor"/>
      </rPr>
      <t xml:space="preserve">List your overall module mark here. 
</t>
    </r>
    <r>
      <rPr>
        <sz val="11"/>
        <color theme="1"/>
        <rFont val="Calibri"/>
        <family val="2"/>
        <scheme val="minor"/>
      </rPr>
      <t>If the module outcome was Pass (and not a mark), please leave this blank.</t>
    </r>
  </si>
  <si>
    <r>
      <rPr>
        <b/>
        <sz val="12"/>
        <color theme="1"/>
        <rFont val="Calibri"/>
        <family val="2"/>
        <scheme val="minor"/>
      </rPr>
      <t>Step 4:</t>
    </r>
    <r>
      <rPr>
        <sz val="12"/>
        <color theme="1"/>
        <rFont val="Calibri"/>
        <family val="2"/>
        <scheme val="minor"/>
      </rPr>
      <t xml:space="preserve"> Check the number of credits remaining to enter in the next row.
</t>
    </r>
    <r>
      <rPr>
        <sz val="10"/>
        <color theme="1"/>
        <rFont val="Calibri"/>
        <family val="2"/>
        <scheme val="minor"/>
      </rPr>
      <t>(stop when you get to 0)</t>
    </r>
  </si>
  <si>
    <t>Do not touch this column - HIDE ME</t>
  </si>
  <si>
    <t>Module Name</t>
  </si>
  <si>
    <t>Module Credits</t>
  </si>
  <si>
    <t>Module Mark</t>
  </si>
  <si>
    <t xml:space="preserve">Credits Remaining </t>
  </si>
  <si>
    <t>Weighting</t>
  </si>
  <si>
    <t>Total</t>
  </si>
  <si>
    <t>Credits Included</t>
  </si>
  <si>
    <t>Credits remaining</t>
  </si>
  <si>
    <t>Part 2: Level 5 Marks</t>
  </si>
  <si>
    <r>
      <rPr>
        <b/>
        <sz val="12"/>
        <color theme="1"/>
        <rFont val="Calibri"/>
        <family val="2"/>
        <scheme val="minor"/>
      </rPr>
      <t xml:space="preserve">Step 1: </t>
    </r>
    <r>
      <rPr>
        <sz val="12"/>
        <color theme="1"/>
        <rFont val="Calibri"/>
        <family val="2"/>
        <scheme val="minor"/>
      </rPr>
      <t xml:space="preserve"> </t>
    </r>
    <r>
      <rPr>
        <b/>
        <sz val="12"/>
        <color theme="1"/>
        <rFont val="Calibri"/>
        <family val="2"/>
        <scheme val="minor"/>
      </rPr>
      <t xml:space="preserve">Enter your best 100 credits from Level 5.
</t>
    </r>
    <r>
      <rPr>
        <sz val="12"/>
        <color theme="1"/>
        <rFont val="Calibri"/>
        <family val="2"/>
        <scheme val="minor"/>
      </rPr>
      <t xml:space="preserve"> 
Enter each module name, starting with the module you achieved your highest mark on and continue down until you reach your lowest mark.</t>
    </r>
  </si>
  <si>
    <r>
      <rPr>
        <b/>
        <sz val="12"/>
        <color theme="1"/>
        <rFont val="Calibri"/>
        <family val="2"/>
        <scheme val="minor"/>
      </rPr>
      <t>Step 2:</t>
    </r>
    <r>
      <rPr>
        <sz val="12"/>
        <color theme="1"/>
        <rFont val="Calibri"/>
        <family val="2"/>
        <scheme val="minor"/>
      </rPr>
      <t xml:space="preserve"> Enter the number of credits the module is worth </t>
    </r>
  </si>
  <si>
    <r>
      <rPr>
        <b/>
        <sz val="12"/>
        <color theme="1"/>
        <rFont val="Calibri"/>
        <family val="2"/>
        <scheme val="minor"/>
      </rPr>
      <t xml:space="preserve">Step 3: </t>
    </r>
    <r>
      <rPr>
        <sz val="12"/>
        <color theme="1"/>
        <rFont val="Calibri"/>
        <family val="2"/>
        <scheme val="minor"/>
      </rPr>
      <t xml:space="preserve">List your overall module mark here
</t>
    </r>
    <r>
      <rPr>
        <sz val="11"/>
        <color theme="1"/>
        <rFont val="Calibri"/>
        <family val="2"/>
        <scheme val="minor"/>
      </rPr>
      <t>If the module outcome was Pass (and not a mark), please leave this blank.</t>
    </r>
  </si>
  <si>
    <r>
      <rPr>
        <b/>
        <sz val="12"/>
        <color theme="1"/>
        <rFont val="Calibri"/>
        <family val="2"/>
        <scheme val="minor"/>
      </rPr>
      <t>Step 4:</t>
    </r>
    <r>
      <rPr>
        <sz val="12"/>
        <color theme="1"/>
        <rFont val="Calibri"/>
        <family val="2"/>
        <scheme val="minor"/>
      </rPr>
      <t xml:space="preserve"> Number of credits to include in calculation 
</t>
    </r>
    <r>
      <rPr>
        <sz val="10"/>
        <color theme="1"/>
        <rFont val="Calibri"/>
        <family val="2"/>
        <scheme val="minor"/>
      </rPr>
      <t>Enter the credit value of the module, unless it is greater than the number of credits remaining (see next column).
 If it is greater, enter the number of credits remaining</t>
    </r>
  </si>
  <si>
    <r>
      <rPr>
        <b/>
        <sz val="12"/>
        <color theme="1"/>
        <rFont val="Calibri"/>
        <family val="2"/>
        <scheme val="minor"/>
      </rPr>
      <t>Step 5:</t>
    </r>
    <r>
      <rPr>
        <sz val="12"/>
        <color theme="1"/>
        <rFont val="Calibri"/>
        <family val="2"/>
        <scheme val="minor"/>
      </rPr>
      <t xml:space="preserve"> Check the number of credits remaining to enter in the next row
</t>
    </r>
    <r>
      <rPr>
        <sz val="10"/>
        <color theme="1"/>
        <rFont val="Calibri"/>
        <family val="2"/>
        <scheme val="minor"/>
      </rPr>
      <t>(stop when you get to 0)</t>
    </r>
  </si>
  <si>
    <t>Credits to Include</t>
  </si>
  <si>
    <t>TOTAL BEST 100</t>
  </si>
  <si>
    <t>AVG BEST 100</t>
  </si>
  <si>
    <t>Estimated Outcome</t>
  </si>
  <si>
    <t xml:space="preserve">Based on your marks above, your estimated overall mark is: </t>
  </si>
  <si>
    <t>Your estimated degree outcome is:</t>
  </si>
  <si>
    <t>Example Calculation: Honours Degree Calculator</t>
  </si>
  <si>
    <t xml:space="preserve">
</t>
  </si>
  <si>
    <r>
      <rPr>
        <b/>
        <sz val="12"/>
        <color theme="1"/>
        <rFont val="Calibri"/>
        <family val="2"/>
        <scheme val="minor"/>
      </rPr>
      <t>Step 5:</t>
    </r>
    <r>
      <rPr>
        <sz val="12"/>
        <color theme="1"/>
        <rFont val="Calibri"/>
        <family val="2"/>
        <scheme val="minor"/>
      </rPr>
      <t xml:space="preserve"> Check the number of credits remaining to enter in the next row.
</t>
    </r>
    <r>
      <rPr>
        <sz val="10"/>
        <color theme="1"/>
        <rFont val="Calibri"/>
        <family val="2"/>
        <scheme val="minor"/>
      </rPr>
      <t>(stop when you get to 0)</t>
    </r>
  </si>
  <si>
    <t>Example Notes</t>
  </si>
  <si>
    <t>UBGMQD-30-3 Final Year Project</t>
  </si>
  <si>
    <t>All 120 credits from the final year of study (Level 6) are included in this calculation</t>
  </si>
  <si>
    <t>UBGMPU-30-3 Environmental Management in the Global South</t>
  </si>
  <si>
    <t>UBGMJC-30-3 Advanced Geographic Expedition</t>
  </si>
  <si>
    <t>UBGMME-30-3: Water and Energy Futures</t>
  </si>
  <si>
    <r>
      <rPr>
        <b/>
        <sz val="12"/>
        <color theme="1"/>
        <rFont val="Calibri"/>
        <family val="2"/>
        <scheme val="minor"/>
      </rPr>
      <t xml:space="preserve">Step 3: </t>
    </r>
    <r>
      <rPr>
        <sz val="12"/>
        <color theme="1"/>
        <rFont val="Calibri"/>
        <family val="2"/>
        <scheme val="minor"/>
      </rPr>
      <t xml:space="preserve">List your overall module mark here
</t>
    </r>
    <r>
      <rPr>
        <sz val="10"/>
        <color theme="1"/>
        <rFont val="Calibri"/>
        <family val="2"/>
        <scheme val="minor"/>
      </rPr>
      <t>If the module outcome was Pass (and not a mark), please leave this blank.</t>
    </r>
  </si>
  <si>
    <t>UBGMJ6-15-2 Professional Development for Geographers</t>
  </si>
  <si>
    <t>UBGLXX-30-2 Researching Human Geography</t>
  </si>
  <si>
    <t>UBGLE1-15-2 Climate and Environmental Justice</t>
  </si>
  <si>
    <t>UBGLXG-15-2 City Regeneration</t>
  </si>
  <si>
    <t>UBGMYU-15-2 Geopolitics of Migration</t>
  </si>
  <si>
    <t>UBGMWD-15-2 Sustainable Resource Management</t>
  </si>
  <si>
    <t xml:space="preserve">◄ Only 5 credits are required to complete the calculation. </t>
  </si>
  <si>
    <t>UBGMSD-15-2 Geographies of Security</t>
  </si>
  <si>
    <t>◄ No credits from this module are included, as there are no credits remaining for this section of the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</si>
</sst>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sz val="16"/>
      <color theme="1"/>
      <name val="Calibri"/>
      <family val="2"/>
      <scheme val="minor"/>
    </font>
    <font>
      <b/>
      <sz val="16"/>
      <color theme="1"/>
      <name val="Calibri"/>
      <family val="2"/>
      <scheme val="minor"/>
    </font>
    <font>
      <sz val="14"/>
      <name val="Arial"/>
      <family val="2"/>
    </font>
    <font>
      <b/>
      <sz val="12"/>
      <color theme="1"/>
      <name val="Calibri"/>
      <family val="2"/>
      <scheme val="minor"/>
    </font>
    <font>
      <sz val="10"/>
      <color theme="1"/>
      <name val="Calibri"/>
      <family val="2"/>
      <scheme val="minor"/>
    </font>
    <font>
      <sz val="12"/>
      <color rgb="FFFF0000"/>
      <name val="Calibri"/>
      <family val="2"/>
      <scheme val="minor"/>
    </font>
    <font>
      <b/>
      <sz val="12"/>
      <color theme="1"/>
      <name val="Arial"/>
      <family val="2"/>
    </font>
    <font>
      <b/>
      <sz val="12"/>
      <color rgb="FFFF0000"/>
      <name val="Calibri"/>
      <family val="2"/>
      <scheme val="minor"/>
    </font>
    <font>
      <b/>
      <sz val="18"/>
      <color theme="1"/>
      <name val="Arial"/>
      <family val="2"/>
    </font>
    <font>
      <sz val="11"/>
      <color theme="1"/>
      <name val="Arial"/>
      <family val="2"/>
    </font>
    <font>
      <b/>
      <sz val="18"/>
      <color theme="1"/>
      <name val="Calibri"/>
      <family val="2"/>
      <scheme val="minor"/>
    </font>
    <font>
      <sz val="10"/>
      <name val="Arial"/>
      <family val="2"/>
    </font>
    <font>
      <b/>
      <sz val="14"/>
      <name val="Arial"/>
      <family val="2"/>
    </font>
    <font>
      <b/>
      <sz val="14"/>
      <color theme="1"/>
      <name val="Arial"/>
      <family val="2"/>
    </font>
    <font>
      <sz val="1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AEB"/>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6" fillId="0" borderId="0"/>
  </cellStyleXfs>
  <cellXfs count="69">
    <xf numFmtId="0" fontId="0" fillId="0" borderId="0" xfId="0"/>
    <xf numFmtId="0" fontId="4" fillId="2" borderId="0" xfId="0" applyFont="1" applyFill="1" applyAlignment="1">
      <alignment horizontal="center" vertical="center"/>
    </xf>
    <xf numFmtId="0" fontId="4" fillId="0" borderId="0" xfId="0" applyFont="1" applyAlignment="1">
      <alignment horizontal="center" vertical="center"/>
    </xf>
    <xf numFmtId="0" fontId="4" fillId="3" borderId="0" xfId="0" applyFont="1" applyFill="1" applyAlignment="1">
      <alignment horizontal="center" vertical="center"/>
    </xf>
    <xf numFmtId="0" fontId="4" fillId="2" borderId="0" xfId="0" applyFont="1" applyFill="1" applyAlignment="1">
      <alignment horizontal="center" vertical="center" wrapText="1"/>
    </xf>
    <xf numFmtId="0" fontId="4" fillId="3" borderId="0" xfId="0" applyFont="1" applyFill="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4" fillId="0" borderId="0" xfId="0" applyFont="1" applyAlignment="1">
      <alignment horizontal="center" vertical="center" wrapText="1"/>
    </xf>
    <xf numFmtId="0" fontId="11" fillId="2" borderId="0" xfId="0" applyFont="1" applyFill="1" applyAlignment="1">
      <alignment horizontal="center" vertical="center"/>
    </xf>
    <xf numFmtId="0" fontId="11" fillId="3" borderId="0" xfId="0" applyFont="1" applyFill="1" applyAlignment="1">
      <alignment horizontal="center" vertical="center"/>
    </xf>
    <xf numFmtId="0" fontId="8" fillId="0" borderId="1" xfId="0" applyFont="1" applyBorder="1" applyAlignment="1">
      <alignment horizontal="center" vertical="center"/>
    </xf>
    <xf numFmtId="0" fontId="12" fillId="0" borderId="1" xfId="0" applyFont="1" applyBorder="1" applyAlignment="1">
      <alignment horizontal="center" vertical="center"/>
    </xf>
    <xf numFmtId="0" fontId="11" fillId="0" borderId="0" xfId="0" applyFont="1" applyAlignment="1">
      <alignment horizontal="center"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0" fontId="10" fillId="4" borderId="1" xfId="0" applyFont="1" applyFill="1" applyBorder="1" applyAlignment="1">
      <alignment horizontal="center" vertical="center"/>
    </xf>
    <xf numFmtId="0" fontId="0" fillId="4" borderId="0" xfId="0" applyFill="1" applyAlignment="1">
      <alignment horizontal="left" vertical="center"/>
    </xf>
    <xf numFmtId="0" fontId="0" fillId="4" borderId="0" xfId="0" applyFill="1" applyAlignment="1">
      <alignment horizontal="center" vertical="center"/>
    </xf>
    <xf numFmtId="0" fontId="10" fillId="4" borderId="0" xfId="0" applyFont="1" applyFill="1" applyAlignment="1">
      <alignment horizontal="center" vertical="center"/>
    </xf>
    <xf numFmtId="0" fontId="13" fillId="2" borderId="0" xfId="0" applyFont="1" applyFill="1" applyAlignment="1">
      <alignment horizontal="center" vertical="center"/>
    </xf>
    <xf numFmtId="0" fontId="13" fillId="3" borderId="0" xfId="0" applyFont="1" applyFill="1" applyAlignment="1">
      <alignment horizontal="center" vertical="center"/>
    </xf>
    <xf numFmtId="0" fontId="13" fillId="0" borderId="0" xfId="0" applyFont="1" applyAlignment="1">
      <alignment horizontal="center" vertical="center"/>
    </xf>
    <xf numFmtId="0" fontId="4"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applyAlignment="1">
      <alignment horizontal="right" vertical="center"/>
    </xf>
    <xf numFmtId="0" fontId="7" fillId="2" borderId="0" xfId="0" applyFont="1" applyFill="1" applyAlignment="1">
      <alignment horizontal="center" vertical="center" textRotation="90" wrapText="1"/>
    </xf>
    <xf numFmtId="0" fontId="0" fillId="4" borderId="1" xfId="0" quotePrefix="1" applyFill="1" applyBorder="1" applyAlignment="1">
      <alignment horizontal="center" vertical="center"/>
    </xf>
    <xf numFmtId="0" fontId="0" fillId="2" borderId="0" xfId="0" applyFill="1"/>
    <xf numFmtId="0" fontId="5" fillId="2" borderId="0" xfId="0" applyFont="1" applyFill="1" applyAlignment="1">
      <alignment vertical="center" wrapText="1"/>
    </xf>
    <xf numFmtId="0" fontId="11" fillId="0" borderId="0" xfId="0" applyFont="1" applyAlignment="1">
      <alignment vertical="center"/>
    </xf>
    <xf numFmtId="0" fontId="17" fillId="2" borderId="0" xfId="0" applyFont="1" applyFill="1" applyAlignment="1">
      <alignment horizontal="center" vertical="center" textRotation="90" wrapText="1"/>
    </xf>
    <xf numFmtId="0" fontId="14" fillId="5" borderId="4" xfId="0" applyFont="1" applyFill="1" applyBorder="1" applyAlignment="1">
      <alignment horizontal="center" vertical="center" wrapText="1"/>
    </xf>
    <xf numFmtId="164" fontId="14" fillId="5" borderId="5" xfId="0" applyNumberFormat="1" applyFont="1" applyFill="1" applyBorder="1" applyAlignment="1">
      <alignment horizontal="center" vertical="center"/>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0" fillId="4" borderId="1" xfId="0" applyFill="1" applyBorder="1" applyAlignment="1">
      <alignment horizontal="left" vertical="center" wrapText="1"/>
    </xf>
    <xf numFmtId="0" fontId="19" fillId="4" borderId="1" xfId="0" applyFont="1" applyFill="1" applyBorder="1" applyAlignment="1">
      <alignment horizontal="center" vertical="center" wrapText="1"/>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horizontal="center" vertical="center"/>
      <protection locked="0"/>
    </xf>
    <xf numFmtId="0" fontId="0" fillId="4" borderId="1" xfId="0" quotePrefix="1" applyFill="1" applyBorder="1" applyAlignment="1" applyProtection="1">
      <alignment horizontal="center" vertical="center"/>
      <protection locked="0"/>
    </xf>
    <xf numFmtId="0" fontId="0" fillId="2" borderId="0" xfId="0" applyFill="1" applyAlignment="1">
      <alignment wrapText="1"/>
    </xf>
    <xf numFmtId="2" fontId="14" fillId="5" borderId="5" xfId="0" applyNumberFormat="1" applyFont="1" applyFill="1" applyBorder="1" applyAlignment="1">
      <alignment horizontal="center" vertical="center"/>
    </xf>
    <xf numFmtId="0" fontId="8" fillId="6"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0" fillId="4" borderId="1" xfId="0" applyFont="1" applyFill="1" applyBorder="1" applyAlignment="1">
      <alignment horizontal="center" vertical="center" wrapText="1"/>
    </xf>
    <xf numFmtId="0" fontId="0" fillId="0" borderId="0" xfId="0" applyAlignment="1">
      <alignment wrapText="1"/>
    </xf>
    <xf numFmtId="0" fontId="0" fillId="8" borderId="1" xfId="0" applyFill="1" applyBorder="1" applyAlignment="1">
      <alignment horizontal="center" vertical="center"/>
    </xf>
    <xf numFmtId="0" fontId="0" fillId="9" borderId="1" xfId="0" applyFill="1" applyBorder="1" applyAlignment="1">
      <alignment horizontal="center" vertical="center" wrapText="1"/>
    </xf>
    <xf numFmtId="0" fontId="8" fillId="9" borderId="1" xfId="0" applyFont="1" applyFill="1" applyBorder="1" applyAlignment="1">
      <alignment horizontal="center" vertical="center"/>
    </xf>
    <xf numFmtId="0" fontId="2" fillId="2" borderId="0" xfId="0" applyFont="1" applyFill="1" applyAlignment="1">
      <alignment horizontal="center" wrapText="1"/>
    </xf>
    <xf numFmtId="0" fontId="2" fillId="2" borderId="0" xfId="0" applyFont="1" applyFill="1" applyAlignment="1">
      <alignment wrapText="1"/>
    </xf>
    <xf numFmtId="0" fontId="0" fillId="2" borderId="0" xfId="0" applyFill="1" applyAlignment="1">
      <alignment horizontal="center" wrapText="1"/>
    </xf>
    <xf numFmtId="0" fontId="5" fillId="2" borderId="0" xfId="0" applyFont="1" applyFill="1" applyAlignment="1">
      <alignment horizontal="center" vertical="center" wrapText="1"/>
    </xf>
    <xf numFmtId="0" fontId="2" fillId="2" borderId="0" xfId="0" applyFont="1" applyFill="1" applyAlignment="1">
      <alignment horizontal="center" wrapText="1"/>
    </xf>
    <xf numFmtId="0" fontId="3" fillId="2" borderId="0" xfId="0" applyFont="1" applyFill="1" applyAlignment="1">
      <alignment horizontal="center" wrapText="1"/>
    </xf>
    <xf numFmtId="0" fontId="2" fillId="7" borderId="0" xfId="0" applyFont="1" applyFill="1" applyAlignment="1">
      <alignment horizontal="center" wrapText="1"/>
    </xf>
    <xf numFmtId="0" fontId="11" fillId="2" borderId="0" xfId="0" applyFont="1" applyFill="1" applyAlignment="1">
      <alignment horizontal="left" vertical="center"/>
    </xf>
    <xf numFmtId="0" fontId="15" fillId="2" borderId="0" xfId="0" applyFont="1" applyFill="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8" fillId="3" borderId="0" xfId="0" applyFont="1" applyFill="1" applyAlignment="1">
      <alignment horizontal="center"/>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cellXfs>
  <cellStyles count="2">
    <cellStyle name="Normal" xfId="0" builtinId="0"/>
    <cellStyle name="Normal 2" xfId="1" xr:uid="{0BD8B60D-0741-457D-A09C-90ADC1F61331}"/>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35365-3AA0-41E8-B27F-A9B79F0209EB}">
  <dimension ref="A1:O13"/>
  <sheetViews>
    <sheetView tabSelected="1" topLeftCell="A6" zoomScale="140" zoomScaleNormal="140" workbookViewId="0">
      <selection activeCell="B11" sqref="B11:M11"/>
    </sheetView>
  </sheetViews>
  <sheetFormatPr defaultColWidth="0" defaultRowHeight="15.5" zeroHeight="1" x14ac:dyDescent="0.35"/>
  <cols>
    <col min="1" max="1" width="2.83203125" customWidth="1"/>
    <col min="2" max="14" width="6.08203125" customWidth="1"/>
    <col min="15" max="15" width="6.08203125" hidden="1" customWidth="1"/>
    <col min="16" max="16384" width="6.08203125" hidden="1"/>
  </cols>
  <sheetData>
    <row r="1" spans="1:15" ht="44.5" customHeight="1" x14ac:dyDescent="0.35">
      <c r="A1" s="28"/>
      <c r="B1" s="53" t="s">
        <v>0</v>
      </c>
      <c r="C1" s="53"/>
      <c r="D1" s="53"/>
      <c r="E1" s="53"/>
      <c r="F1" s="53"/>
      <c r="G1" s="53"/>
      <c r="H1" s="53"/>
      <c r="I1" s="53"/>
      <c r="J1" s="53"/>
      <c r="K1" s="53"/>
      <c r="L1" s="53"/>
      <c r="M1" s="53"/>
      <c r="N1" s="29"/>
      <c r="O1" s="29"/>
    </row>
    <row r="2" spans="1:15" ht="44.5" customHeight="1" x14ac:dyDescent="0.35">
      <c r="A2" s="28"/>
      <c r="B2" s="54" t="s">
        <v>1</v>
      </c>
      <c r="C2" s="54"/>
      <c r="D2" s="54"/>
      <c r="E2" s="54"/>
      <c r="F2" s="54"/>
      <c r="G2" s="54"/>
      <c r="H2" s="54"/>
      <c r="I2" s="54"/>
      <c r="J2" s="54"/>
      <c r="K2" s="54"/>
      <c r="L2" s="54"/>
      <c r="M2" s="54"/>
      <c r="N2" s="29"/>
      <c r="O2" s="29"/>
    </row>
    <row r="3" spans="1:15" ht="44.5" customHeight="1" x14ac:dyDescent="0.35">
      <c r="A3" s="28"/>
      <c r="B3" s="56" t="s">
        <v>2</v>
      </c>
      <c r="C3" s="56"/>
      <c r="D3" s="56"/>
      <c r="E3" s="56"/>
      <c r="F3" s="56"/>
      <c r="G3" s="56"/>
      <c r="H3" s="56"/>
      <c r="I3" s="56"/>
      <c r="J3" s="56"/>
      <c r="K3" s="56"/>
      <c r="L3" s="56"/>
      <c r="M3" s="56"/>
      <c r="N3" s="29"/>
      <c r="O3" s="29"/>
    </row>
    <row r="4" spans="1:15" ht="120.75" customHeight="1" x14ac:dyDescent="0.35">
      <c r="A4" s="28"/>
      <c r="B4" s="54" t="s">
        <v>3</v>
      </c>
      <c r="C4" s="54"/>
      <c r="D4" s="54"/>
      <c r="E4" s="54"/>
      <c r="F4" s="54"/>
      <c r="G4" s="54"/>
      <c r="H4" s="54"/>
      <c r="I4" s="54"/>
      <c r="J4" s="54"/>
      <c r="K4" s="54"/>
      <c r="L4" s="54"/>
      <c r="M4" s="54"/>
      <c r="N4" s="51"/>
      <c r="O4" s="51"/>
    </row>
    <row r="5" spans="1:15" ht="36.65" customHeight="1" x14ac:dyDescent="0.35">
      <c r="A5" s="28"/>
      <c r="B5" s="55" t="s">
        <v>4</v>
      </c>
      <c r="C5" s="55"/>
      <c r="D5" s="55"/>
      <c r="E5" s="55"/>
      <c r="F5" s="55"/>
      <c r="G5" s="55"/>
      <c r="H5" s="55"/>
      <c r="I5" s="55"/>
      <c r="J5" s="55"/>
      <c r="K5" s="55"/>
      <c r="L5" s="55"/>
      <c r="M5" s="55"/>
      <c r="N5" s="51"/>
      <c r="O5" s="51"/>
    </row>
    <row r="6" spans="1:15" s="28" customFormat="1" ht="46" customHeight="1" x14ac:dyDescent="0.35">
      <c r="B6" s="52" t="s">
        <v>5</v>
      </c>
      <c r="C6" s="52"/>
      <c r="D6" s="52"/>
      <c r="E6" s="52"/>
      <c r="F6" s="52"/>
      <c r="G6" s="52"/>
      <c r="H6" s="52"/>
      <c r="I6" s="52"/>
      <c r="J6" s="52"/>
      <c r="K6" s="52"/>
      <c r="L6" s="52"/>
      <c r="M6" s="52"/>
    </row>
    <row r="7" spans="1:15" s="28" customFormat="1" ht="24.65" customHeight="1" x14ac:dyDescent="0.35">
      <c r="B7" s="52" t="s">
        <v>6</v>
      </c>
      <c r="C7" s="52"/>
      <c r="D7" s="52"/>
      <c r="E7" s="52"/>
      <c r="F7" s="52"/>
      <c r="G7" s="52"/>
      <c r="H7" s="52"/>
      <c r="I7" s="52"/>
      <c r="J7" s="52"/>
      <c r="K7" s="52"/>
      <c r="L7" s="52"/>
      <c r="M7" s="52"/>
    </row>
    <row r="8" spans="1:15" s="28" customFormat="1" ht="50.5" customHeight="1" x14ac:dyDescent="0.35">
      <c r="B8" s="52"/>
      <c r="C8" s="52"/>
      <c r="D8" s="52"/>
      <c r="E8" s="52"/>
      <c r="F8" s="52"/>
      <c r="G8" s="52"/>
      <c r="H8" s="52"/>
      <c r="I8" s="52"/>
      <c r="J8" s="52"/>
      <c r="K8" s="52"/>
      <c r="L8" s="52"/>
      <c r="M8" s="52"/>
    </row>
    <row r="9" spans="1:15" s="28" customFormat="1" ht="59.5" customHeight="1" x14ac:dyDescent="0.35">
      <c r="B9" s="52" t="s">
        <v>7</v>
      </c>
      <c r="C9" s="52"/>
      <c r="D9" s="52"/>
      <c r="E9" s="52"/>
      <c r="F9" s="52"/>
      <c r="G9" s="52"/>
      <c r="H9" s="52"/>
      <c r="I9" s="52"/>
      <c r="J9" s="52"/>
      <c r="K9" s="52"/>
      <c r="L9" s="52"/>
      <c r="M9" s="52"/>
    </row>
    <row r="10" spans="1:15" s="28" customFormat="1" ht="15.65" customHeight="1" x14ac:dyDescent="0.35">
      <c r="B10" s="41"/>
      <c r="C10" s="41"/>
      <c r="D10" s="41"/>
      <c r="E10" s="41"/>
      <c r="F10" s="41"/>
      <c r="G10" s="41"/>
      <c r="H10" s="41"/>
      <c r="I10" s="41"/>
      <c r="J10" s="41"/>
      <c r="K10" s="41"/>
      <c r="L10" s="41"/>
      <c r="M10" s="41"/>
    </row>
    <row r="11" spans="1:15" s="28" customFormat="1" ht="36" customHeight="1" x14ac:dyDescent="0.35">
      <c r="B11" s="52" t="s">
        <v>8</v>
      </c>
      <c r="C11" s="52"/>
      <c r="D11" s="52"/>
      <c r="E11" s="52"/>
      <c r="F11" s="52"/>
      <c r="G11" s="52"/>
      <c r="H11" s="52"/>
      <c r="I11" s="52"/>
      <c r="J11" s="52"/>
      <c r="K11" s="52"/>
      <c r="L11" s="52"/>
      <c r="M11" s="52"/>
    </row>
    <row r="12" spans="1:15" s="28" customFormat="1" ht="16.5" customHeight="1" x14ac:dyDescent="0.35"/>
    <row r="13" spans="1:15" ht="9.65" hidden="1" customHeight="1" x14ac:dyDescent="0.35">
      <c r="A13" s="28"/>
    </row>
  </sheetData>
  <sheetProtection algorithmName="SHA-512" hashValue="4v3yxjnsjMn0yuB5/kGETek3yqt2SYVQjwk9cS4zUuv6C1iR7cZMhKLvqtnMcJnaB5pLXD9OenuwLST0IkTd+Q==" saltValue="UD+NJWM1+Fx7vbKWcVCg1w==" spinCount="100000" sheet="1" objects="1" scenarios="1"/>
  <mergeCells count="9">
    <mergeCell ref="B7:M8"/>
    <mergeCell ref="B9:M9"/>
    <mergeCell ref="B11:M11"/>
    <mergeCell ref="B1:M1"/>
    <mergeCell ref="B4:M4"/>
    <mergeCell ref="B5:M5"/>
    <mergeCell ref="B6:M6"/>
    <mergeCell ref="B2:M2"/>
    <mergeCell ref="B3:M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3BF4-C1E4-42DC-9A17-28AC857C1EA6}">
  <dimension ref="A1:AF48"/>
  <sheetViews>
    <sheetView topLeftCell="A25" zoomScale="83" zoomScaleNormal="100" workbookViewId="0">
      <selection activeCell="D28" sqref="D28"/>
    </sheetView>
  </sheetViews>
  <sheetFormatPr defaultColWidth="0" defaultRowHeight="0" customHeight="1" zeroHeight="1" x14ac:dyDescent="0.35"/>
  <cols>
    <col min="1" max="1" width="5.08203125" style="2" customWidth="1"/>
    <col min="2" max="2" width="5.75" style="2" hidden="1" customWidth="1"/>
    <col min="3" max="3" width="1.5" style="2" customWidth="1"/>
    <col min="4" max="4" width="42.75" style="2" customWidth="1"/>
    <col min="5" max="5" width="17.75" style="2" customWidth="1"/>
    <col min="6" max="6" width="18.83203125" style="2" customWidth="1"/>
    <col min="7" max="7" width="26" style="2" customWidth="1"/>
    <col min="8" max="8" width="16.25" style="2" customWidth="1"/>
    <col min="9" max="10" width="15" style="2" hidden="1" customWidth="1"/>
    <col min="11" max="11" width="1.58203125" style="2" customWidth="1"/>
    <col min="12" max="12" width="6.83203125" style="2" customWidth="1"/>
    <col min="13" max="13" width="10.83203125" style="2" hidden="1" customWidth="1"/>
    <col min="14" max="23" width="0" style="2" hidden="1" customWidth="1"/>
    <col min="24" max="24" width="10.83203125" style="2" hidden="1" customWidth="1"/>
    <col min="25" max="32" width="0" style="2" hidden="1" customWidth="1"/>
    <col min="33" max="16384" width="10.83203125" style="2" hidden="1"/>
  </cols>
  <sheetData>
    <row r="1" spans="1:13" ht="49" customHeight="1" x14ac:dyDescent="0.35">
      <c r="A1" s="1"/>
      <c r="B1" s="1"/>
      <c r="C1" s="1"/>
      <c r="D1" s="53" t="s">
        <v>9</v>
      </c>
      <c r="E1" s="53"/>
      <c r="F1" s="53"/>
      <c r="G1" s="53"/>
      <c r="H1" s="53"/>
      <c r="I1" s="29"/>
      <c r="J1" s="29"/>
      <c r="K1" s="29"/>
      <c r="L1" s="29"/>
      <c r="M1" s="1"/>
    </row>
    <row r="2" spans="1:13" ht="89.5" customHeight="1" x14ac:dyDescent="0.35">
      <c r="A2" s="1"/>
      <c r="B2" s="1"/>
      <c r="C2" s="1"/>
      <c r="D2" s="54" t="s">
        <v>10</v>
      </c>
      <c r="E2" s="54"/>
      <c r="F2" s="54"/>
      <c r="G2" s="54"/>
      <c r="H2" s="54"/>
      <c r="I2" s="54"/>
      <c r="J2" s="54"/>
      <c r="K2" s="51"/>
      <c r="L2" s="51"/>
      <c r="M2" s="1"/>
    </row>
    <row r="3" spans="1:13" ht="29.15" customHeight="1" x14ac:dyDescent="0.35">
      <c r="A3" s="1"/>
      <c r="B3" s="1"/>
      <c r="C3" s="1"/>
      <c r="D3" s="54"/>
      <c r="E3" s="54"/>
      <c r="F3" s="54"/>
      <c r="G3" s="50" t="s">
        <v>11</v>
      </c>
      <c r="H3" s="50"/>
      <c r="I3" s="50"/>
      <c r="J3" s="50"/>
      <c r="K3" s="1"/>
      <c r="L3" s="1"/>
      <c r="M3" s="1"/>
    </row>
    <row r="4" spans="1:13" ht="25" customHeight="1" x14ac:dyDescent="0.4">
      <c r="A4" s="1"/>
      <c r="B4" s="1"/>
      <c r="C4" s="61" t="s">
        <v>12</v>
      </c>
      <c r="D4" s="61"/>
      <c r="E4" s="30"/>
      <c r="F4" s="1"/>
      <c r="G4" s="1"/>
      <c r="H4" s="1"/>
      <c r="I4" s="1"/>
      <c r="J4" s="1"/>
      <c r="K4" s="1"/>
      <c r="L4" s="1"/>
      <c r="M4" s="1"/>
    </row>
    <row r="5" spans="1:13" ht="9.65" customHeight="1" x14ac:dyDescent="0.35">
      <c r="A5" s="1"/>
      <c r="B5" s="31"/>
      <c r="C5" s="3"/>
      <c r="D5" s="3"/>
      <c r="E5" s="3"/>
      <c r="F5" s="3"/>
      <c r="G5" s="3"/>
      <c r="H5" s="3"/>
      <c r="I5" s="3"/>
      <c r="J5" s="3"/>
      <c r="K5" s="3"/>
      <c r="L5" s="1"/>
      <c r="M5" s="1"/>
    </row>
    <row r="6" spans="1:13" s="8" customFormat="1" ht="151" customHeight="1" x14ac:dyDescent="0.35">
      <c r="A6" s="4"/>
      <c r="B6" s="31"/>
      <c r="C6" s="5"/>
      <c r="D6" s="6" t="s">
        <v>13</v>
      </c>
      <c r="E6" s="6" t="s">
        <v>14</v>
      </c>
      <c r="F6" s="6" t="s">
        <v>15</v>
      </c>
      <c r="G6" s="6" t="s">
        <v>16</v>
      </c>
      <c r="H6" s="48"/>
      <c r="I6" s="7" t="s">
        <v>17</v>
      </c>
      <c r="J6" s="7" t="s">
        <v>17</v>
      </c>
      <c r="K6" s="5"/>
      <c r="L6" s="4"/>
      <c r="M6" s="4"/>
    </row>
    <row r="7" spans="1:13" s="13" customFormat="1" ht="15.5" x14ac:dyDescent="0.35">
      <c r="A7" s="9"/>
      <c r="B7" s="31"/>
      <c r="C7" s="10"/>
      <c r="D7" s="11" t="s">
        <v>18</v>
      </c>
      <c r="E7" s="11" t="s">
        <v>19</v>
      </c>
      <c r="F7" s="11" t="s">
        <v>20</v>
      </c>
      <c r="G7" s="11" t="s">
        <v>21</v>
      </c>
      <c r="H7" s="49"/>
      <c r="I7" s="12" t="s">
        <v>22</v>
      </c>
      <c r="J7" s="12" t="s">
        <v>23</v>
      </c>
      <c r="K7" s="10"/>
      <c r="L7" s="9"/>
      <c r="M7" s="9"/>
    </row>
    <row r="8" spans="1:13" ht="15.5" x14ac:dyDescent="0.35">
      <c r="A8" s="1"/>
      <c r="B8" s="31"/>
      <c r="C8" s="3"/>
      <c r="D8" s="38"/>
      <c r="E8" s="39"/>
      <c r="F8" s="39"/>
      <c r="G8" s="15">
        <f>120-E8</f>
        <v>120</v>
      </c>
      <c r="H8" s="47"/>
      <c r="I8" s="16">
        <f>IF(ISNUMBER(F8),((E8*3)*100%),0)</f>
        <v>0</v>
      </c>
      <c r="J8" s="16">
        <f>F8*I8</f>
        <v>0</v>
      </c>
      <c r="K8" s="3"/>
      <c r="L8" s="1"/>
      <c r="M8" s="1"/>
    </row>
    <row r="9" spans="1:13" ht="15.5" x14ac:dyDescent="0.35">
      <c r="A9" s="1"/>
      <c r="B9" s="31"/>
      <c r="C9" s="3"/>
      <c r="D9" s="38"/>
      <c r="E9" s="39"/>
      <c r="F9" s="39"/>
      <c r="G9" s="15">
        <f>G8-E9</f>
        <v>120</v>
      </c>
      <c r="H9" s="47"/>
      <c r="I9" s="16">
        <f>IF(ISNUMBER(F9),((E9*3)*100%),0)</f>
        <v>0</v>
      </c>
      <c r="J9" s="16">
        <f>F9*I9</f>
        <v>0</v>
      </c>
      <c r="K9" s="3"/>
      <c r="L9" s="1"/>
      <c r="M9" s="1"/>
    </row>
    <row r="10" spans="1:13" ht="15.5" x14ac:dyDescent="0.35">
      <c r="A10" s="1"/>
      <c r="B10" s="31"/>
      <c r="C10" s="3"/>
      <c r="D10" s="38"/>
      <c r="E10" s="40"/>
      <c r="F10" s="39"/>
      <c r="G10" s="15">
        <f t="shared" ref="G10:G17" si="0">G9-E10</f>
        <v>120</v>
      </c>
      <c r="H10" s="47"/>
      <c r="I10" s="16">
        <f>IF(ISNUMBER(F10),((E10*3)*100%),0)</f>
        <v>0</v>
      </c>
      <c r="J10" s="16">
        <f>F10*I10</f>
        <v>0</v>
      </c>
      <c r="K10" s="3"/>
      <c r="L10" s="1"/>
      <c r="M10" s="1"/>
    </row>
    <row r="11" spans="1:13" ht="15.5" x14ac:dyDescent="0.35">
      <c r="A11" s="1"/>
      <c r="B11" s="31"/>
      <c r="C11" s="3"/>
      <c r="D11" s="38"/>
      <c r="E11" s="39"/>
      <c r="F11" s="39"/>
      <c r="G11" s="15">
        <f t="shared" si="0"/>
        <v>120</v>
      </c>
      <c r="H11" s="47"/>
      <c r="I11" s="16">
        <f t="shared" ref="I11:I17" si="1">IF(ISNUMBER(F11),((E11*3)*100%),0)</f>
        <v>0</v>
      </c>
      <c r="J11" s="16">
        <f t="shared" ref="J11:J17" si="2">F11*I11</f>
        <v>0</v>
      </c>
      <c r="K11" s="3"/>
      <c r="L11" s="1"/>
      <c r="M11" s="1"/>
    </row>
    <row r="12" spans="1:13" ht="15.5" x14ac:dyDescent="0.35">
      <c r="A12" s="1"/>
      <c r="B12" s="31"/>
      <c r="C12" s="3"/>
      <c r="D12" s="38"/>
      <c r="E12" s="39"/>
      <c r="F12" s="39"/>
      <c r="G12" s="15">
        <f t="shared" si="0"/>
        <v>120</v>
      </c>
      <c r="H12" s="47"/>
      <c r="I12" s="16">
        <f t="shared" si="1"/>
        <v>0</v>
      </c>
      <c r="J12" s="16">
        <f t="shared" si="2"/>
        <v>0</v>
      </c>
      <c r="K12" s="3"/>
      <c r="L12" s="1"/>
      <c r="M12" s="1"/>
    </row>
    <row r="13" spans="1:13" ht="15.5" x14ac:dyDescent="0.35">
      <c r="A13" s="1"/>
      <c r="B13" s="31"/>
      <c r="C13" s="3"/>
      <c r="D13" s="38"/>
      <c r="E13" s="39"/>
      <c r="F13" s="39"/>
      <c r="G13" s="15">
        <f t="shared" si="0"/>
        <v>120</v>
      </c>
      <c r="H13" s="47"/>
      <c r="I13" s="16">
        <f t="shared" si="1"/>
        <v>0</v>
      </c>
      <c r="J13" s="16">
        <f t="shared" si="2"/>
        <v>0</v>
      </c>
      <c r="K13" s="3"/>
      <c r="L13" s="1"/>
      <c r="M13" s="1"/>
    </row>
    <row r="14" spans="1:13" ht="15.5" x14ac:dyDescent="0.35">
      <c r="A14" s="1"/>
      <c r="B14" s="31"/>
      <c r="C14" s="3"/>
      <c r="D14" s="38"/>
      <c r="E14" s="39"/>
      <c r="F14" s="39"/>
      <c r="G14" s="15">
        <f t="shared" si="0"/>
        <v>120</v>
      </c>
      <c r="H14" s="47"/>
      <c r="I14" s="16">
        <f t="shared" si="1"/>
        <v>0</v>
      </c>
      <c r="J14" s="16">
        <f t="shared" si="2"/>
        <v>0</v>
      </c>
      <c r="K14" s="3"/>
      <c r="L14" s="1"/>
      <c r="M14" s="1"/>
    </row>
    <row r="15" spans="1:13" ht="15.5" x14ac:dyDescent="0.35">
      <c r="A15" s="1"/>
      <c r="B15" s="31"/>
      <c r="C15" s="3"/>
      <c r="D15" s="38"/>
      <c r="E15" s="39"/>
      <c r="F15" s="39"/>
      <c r="G15" s="15">
        <f t="shared" si="0"/>
        <v>120</v>
      </c>
      <c r="H15" s="47"/>
      <c r="I15" s="16">
        <f t="shared" si="1"/>
        <v>0</v>
      </c>
      <c r="J15" s="16">
        <f t="shared" si="2"/>
        <v>0</v>
      </c>
      <c r="K15" s="3"/>
      <c r="L15" s="1"/>
      <c r="M15" s="1"/>
    </row>
    <row r="16" spans="1:13" ht="15.5" x14ac:dyDescent="0.35">
      <c r="A16" s="1"/>
      <c r="B16" s="31"/>
      <c r="C16" s="3"/>
      <c r="D16" s="38"/>
      <c r="E16" s="39"/>
      <c r="F16" s="39"/>
      <c r="G16" s="15">
        <f t="shared" si="0"/>
        <v>120</v>
      </c>
      <c r="H16" s="47"/>
      <c r="I16" s="16">
        <f t="shared" si="1"/>
        <v>0</v>
      </c>
      <c r="J16" s="16">
        <f t="shared" si="2"/>
        <v>0</v>
      </c>
      <c r="K16" s="3"/>
      <c r="L16" s="1"/>
      <c r="M16" s="1"/>
    </row>
    <row r="17" spans="1:13" ht="15.5" x14ac:dyDescent="0.35">
      <c r="A17" s="1"/>
      <c r="B17" s="31"/>
      <c r="C17" s="3"/>
      <c r="D17" s="38"/>
      <c r="E17" s="39"/>
      <c r="F17" s="39"/>
      <c r="G17" s="15">
        <f t="shared" si="0"/>
        <v>120</v>
      </c>
      <c r="H17" s="47"/>
      <c r="I17" s="16">
        <f t="shared" si="1"/>
        <v>0</v>
      </c>
      <c r="J17" s="16">
        <f t="shared" si="2"/>
        <v>0</v>
      </c>
      <c r="K17" s="3"/>
      <c r="L17" s="1"/>
      <c r="M17" s="1"/>
    </row>
    <row r="18" spans="1:13" ht="15.5" hidden="1" x14ac:dyDescent="0.35">
      <c r="A18" s="1"/>
      <c r="B18" s="31"/>
      <c r="C18" s="3"/>
      <c r="D18" s="17"/>
      <c r="E18" s="18"/>
      <c r="F18" s="19"/>
      <c r="G18" s="19" t="s">
        <v>24</v>
      </c>
      <c r="H18" s="19" t="s">
        <v>25</v>
      </c>
      <c r="I18" s="19">
        <f>SUM(I8:I17)</f>
        <v>0</v>
      </c>
      <c r="J18" s="19">
        <f>SUM(J8:J17)</f>
        <v>0</v>
      </c>
      <c r="K18" s="3"/>
      <c r="L18" s="1"/>
      <c r="M18" s="1"/>
    </row>
    <row r="19" spans="1:13" ht="15.5" hidden="1" x14ac:dyDescent="0.35">
      <c r="A19" s="1"/>
      <c r="B19" s="31"/>
      <c r="C19" s="3"/>
      <c r="D19" s="17"/>
      <c r="E19" s="18"/>
      <c r="F19" s="19"/>
      <c r="G19" s="19">
        <f>SUM(E8:E17)</f>
        <v>0</v>
      </c>
      <c r="H19" s="19">
        <f>120-G19</f>
        <v>120</v>
      </c>
      <c r="I19" s="19"/>
      <c r="J19" s="19">
        <f>J18/100</f>
        <v>0</v>
      </c>
      <c r="K19" s="3"/>
      <c r="L19" s="1"/>
      <c r="M19" s="1"/>
    </row>
    <row r="20" spans="1:13" s="22" customFormat="1" ht="10.5" customHeight="1" x14ac:dyDescent="0.35">
      <c r="A20" s="20"/>
      <c r="B20" s="31"/>
      <c r="C20" s="21"/>
      <c r="D20" s="21"/>
      <c r="E20" s="21"/>
      <c r="F20" s="21"/>
      <c r="G20" s="21"/>
      <c r="H20" s="21"/>
      <c r="I20" s="21"/>
      <c r="J20" s="21"/>
      <c r="K20" s="21"/>
      <c r="L20" s="20"/>
      <c r="M20" s="20"/>
    </row>
    <row r="21" spans="1:13" s="22" customFormat="1" ht="10.5" customHeight="1" x14ac:dyDescent="0.35">
      <c r="A21" s="20"/>
      <c r="B21" s="26"/>
      <c r="C21" s="20"/>
      <c r="D21" s="20"/>
      <c r="E21" s="20"/>
      <c r="F21" s="20"/>
      <c r="G21" s="20"/>
      <c r="H21" s="20"/>
      <c r="I21" s="20"/>
      <c r="J21" s="20"/>
      <c r="K21" s="20"/>
      <c r="L21" s="20"/>
      <c r="M21" s="20"/>
    </row>
    <row r="22" spans="1:13" s="22" customFormat="1" ht="10.5" customHeight="1" x14ac:dyDescent="0.35">
      <c r="A22" s="20"/>
      <c r="B22" s="26"/>
      <c r="C22" s="20"/>
      <c r="D22" s="20"/>
      <c r="E22" s="20"/>
      <c r="F22" s="20"/>
      <c r="G22" s="20"/>
      <c r="H22" s="20"/>
      <c r="I22" s="20"/>
      <c r="J22" s="20"/>
      <c r="K22" s="20"/>
      <c r="L22" s="20"/>
      <c r="M22" s="20"/>
    </row>
    <row r="23" spans="1:13" s="22" customFormat="1" ht="22.5" customHeight="1" x14ac:dyDescent="0.4">
      <c r="A23" s="20"/>
      <c r="B23" s="26"/>
      <c r="C23" s="61" t="s">
        <v>26</v>
      </c>
      <c r="D23" s="61"/>
      <c r="E23" s="20"/>
      <c r="F23" s="20"/>
      <c r="G23" s="20"/>
      <c r="H23" s="20"/>
      <c r="I23" s="20"/>
      <c r="J23" s="20"/>
      <c r="K23" s="20"/>
      <c r="L23" s="20"/>
      <c r="M23" s="20"/>
    </row>
    <row r="24" spans="1:13" s="22" customFormat="1" ht="10.5" customHeight="1" x14ac:dyDescent="0.35">
      <c r="A24" s="20"/>
      <c r="B24" s="31"/>
      <c r="C24" s="3"/>
      <c r="D24" s="3"/>
      <c r="E24" s="3"/>
      <c r="F24" s="3"/>
      <c r="G24" s="3"/>
      <c r="H24" s="3"/>
      <c r="I24" s="3"/>
      <c r="J24" s="3"/>
      <c r="K24" s="3"/>
      <c r="L24" s="20"/>
      <c r="M24" s="20"/>
    </row>
    <row r="25" spans="1:13" s="22" customFormat="1" ht="157.5" customHeight="1" x14ac:dyDescent="0.35">
      <c r="A25" s="20"/>
      <c r="B25" s="31"/>
      <c r="C25" s="5"/>
      <c r="D25" s="6" t="s">
        <v>27</v>
      </c>
      <c r="E25" s="6" t="s">
        <v>28</v>
      </c>
      <c r="F25" s="6" t="s">
        <v>29</v>
      </c>
      <c r="G25" s="6" t="s">
        <v>30</v>
      </c>
      <c r="H25" s="6" t="s">
        <v>31</v>
      </c>
      <c r="I25" s="7" t="s">
        <v>17</v>
      </c>
      <c r="J25" s="7" t="s">
        <v>17</v>
      </c>
      <c r="K25" s="5"/>
      <c r="L25" s="20"/>
      <c r="M25" s="20"/>
    </row>
    <row r="26" spans="1:13" s="22" customFormat="1" ht="19.5" customHeight="1" x14ac:dyDescent="0.35">
      <c r="A26" s="20"/>
      <c r="B26" s="31"/>
      <c r="C26" s="10"/>
      <c r="D26" s="11" t="s">
        <v>18</v>
      </c>
      <c r="E26" s="11" t="s">
        <v>19</v>
      </c>
      <c r="F26" s="11" t="s">
        <v>20</v>
      </c>
      <c r="G26" s="11" t="s">
        <v>32</v>
      </c>
      <c r="H26" s="11" t="s">
        <v>21</v>
      </c>
      <c r="I26" s="12" t="s">
        <v>22</v>
      </c>
      <c r="J26" s="12" t="s">
        <v>23</v>
      </c>
      <c r="K26" s="10"/>
      <c r="L26" s="20"/>
      <c r="M26" s="20"/>
    </row>
    <row r="27" spans="1:13" s="22" customFormat="1" ht="15.65" customHeight="1" x14ac:dyDescent="0.35">
      <c r="A27" s="20"/>
      <c r="B27" s="31"/>
      <c r="C27" s="3"/>
      <c r="D27" s="38"/>
      <c r="E27" s="39"/>
      <c r="F27" s="39"/>
      <c r="G27" s="39"/>
      <c r="H27" s="15">
        <f>100-G27</f>
        <v>100</v>
      </c>
      <c r="I27" s="16">
        <f>IF(ISNUMBER(F27),((G27*100%)),0)</f>
        <v>0</v>
      </c>
      <c r="J27" s="16">
        <f>F27*I27</f>
        <v>0</v>
      </c>
      <c r="K27" s="3"/>
      <c r="L27" s="20"/>
      <c r="M27" s="20"/>
    </row>
    <row r="28" spans="1:13" s="22" customFormat="1" ht="15.65" customHeight="1" x14ac:dyDescent="0.35">
      <c r="A28" s="20"/>
      <c r="B28" s="31"/>
      <c r="C28" s="3"/>
      <c r="D28" s="38"/>
      <c r="E28" s="39"/>
      <c r="F28" s="39"/>
      <c r="G28" s="39"/>
      <c r="H28" s="15">
        <f>H27-G28</f>
        <v>100</v>
      </c>
      <c r="I28" s="16">
        <f t="shared" ref="I28:I36" si="3">IF(ISNUMBER(F28),((G28*100%)),0)</f>
        <v>0</v>
      </c>
      <c r="J28" s="16">
        <f t="shared" ref="J28:J36" si="4">F28*I28</f>
        <v>0</v>
      </c>
      <c r="K28" s="3"/>
      <c r="L28" s="20"/>
      <c r="M28" s="20"/>
    </row>
    <row r="29" spans="1:13" s="22" customFormat="1" ht="15.65" customHeight="1" x14ac:dyDescent="0.35">
      <c r="A29" s="20"/>
      <c r="B29" s="31"/>
      <c r="C29" s="3"/>
      <c r="D29" s="38"/>
      <c r="E29" s="39"/>
      <c r="F29" s="39"/>
      <c r="G29" s="39"/>
      <c r="H29" s="15">
        <f t="shared" ref="H29:H36" si="5">H28-G29</f>
        <v>100</v>
      </c>
      <c r="I29" s="16">
        <f t="shared" si="3"/>
        <v>0</v>
      </c>
      <c r="J29" s="16">
        <f t="shared" si="4"/>
        <v>0</v>
      </c>
      <c r="K29" s="3"/>
      <c r="L29" s="20"/>
      <c r="M29" s="20"/>
    </row>
    <row r="30" spans="1:13" s="22" customFormat="1" ht="15.65" customHeight="1" x14ac:dyDescent="0.35">
      <c r="A30" s="20"/>
      <c r="B30" s="31"/>
      <c r="C30" s="3"/>
      <c r="D30" s="38"/>
      <c r="E30" s="39"/>
      <c r="F30" s="39"/>
      <c r="G30" s="39"/>
      <c r="H30" s="15">
        <f t="shared" si="5"/>
        <v>100</v>
      </c>
      <c r="I30" s="16">
        <f t="shared" si="3"/>
        <v>0</v>
      </c>
      <c r="J30" s="16">
        <f t="shared" si="4"/>
        <v>0</v>
      </c>
      <c r="K30" s="3"/>
      <c r="L30" s="20"/>
      <c r="M30" s="20"/>
    </row>
    <row r="31" spans="1:13" s="22" customFormat="1" ht="15.65" customHeight="1" x14ac:dyDescent="0.35">
      <c r="A31" s="20"/>
      <c r="B31" s="31"/>
      <c r="C31" s="3"/>
      <c r="D31" s="38"/>
      <c r="E31" s="39"/>
      <c r="F31" s="39"/>
      <c r="G31" s="39"/>
      <c r="H31" s="15">
        <f t="shared" si="5"/>
        <v>100</v>
      </c>
      <c r="I31" s="16">
        <f t="shared" si="3"/>
        <v>0</v>
      </c>
      <c r="J31" s="16">
        <f t="shared" si="4"/>
        <v>0</v>
      </c>
      <c r="K31" s="3"/>
      <c r="L31" s="20"/>
      <c r="M31" s="20"/>
    </row>
    <row r="32" spans="1:13" s="22" customFormat="1" ht="15.65" customHeight="1" x14ac:dyDescent="0.35">
      <c r="A32" s="20"/>
      <c r="B32" s="31"/>
      <c r="C32" s="3"/>
      <c r="D32" s="38"/>
      <c r="E32" s="39"/>
      <c r="F32" s="39"/>
      <c r="G32" s="39"/>
      <c r="H32" s="15">
        <f t="shared" si="5"/>
        <v>100</v>
      </c>
      <c r="I32" s="16">
        <f t="shared" si="3"/>
        <v>0</v>
      </c>
      <c r="J32" s="16">
        <f t="shared" si="4"/>
        <v>0</v>
      </c>
      <c r="K32" s="3"/>
      <c r="L32" s="20"/>
      <c r="M32" s="20"/>
    </row>
    <row r="33" spans="1:13" s="22" customFormat="1" ht="15.65" customHeight="1" x14ac:dyDescent="0.35">
      <c r="A33" s="20"/>
      <c r="B33" s="31"/>
      <c r="C33" s="3"/>
      <c r="D33" s="38"/>
      <c r="E33" s="39"/>
      <c r="F33" s="39"/>
      <c r="G33" s="39"/>
      <c r="H33" s="15">
        <f t="shared" si="5"/>
        <v>100</v>
      </c>
      <c r="I33" s="16">
        <f t="shared" si="3"/>
        <v>0</v>
      </c>
      <c r="J33" s="16">
        <f t="shared" si="4"/>
        <v>0</v>
      </c>
      <c r="K33" s="3"/>
      <c r="L33" s="20"/>
      <c r="M33" s="20"/>
    </row>
    <row r="34" spans="1:13" s="22" customFormat="1" ht="15.65" customHeight="1" x14ac:dyDescent="0.35">
      <c r="A34" s="20"/>
      <c r="B34" s="31"/>
      <c r="C34" s="3"/>
      <c r="D34" s="38"/>
      <c r="E34" s="39"/>
      <c r="F34" s="39"/>
      <c r="G34" s="39"/>
      <c r="H34" s="15">
        <f t="shared" si="5"/>
        <v>100</v>
      </c>
      <c r="I34" s="16">
        <f t="shared" si="3"/>
        <v>0</v>
      </c>
      <c r="J34" s="16">
        <f t="shared" si="4"/>
        <v>0</v>
      </c>
      <c r="K34" s="3"/>
      <c r="L34" s="20"/>
      <c r="M34" s="20"/>
    </row>
    <row r="35" spans="1:13" s="22" customFormat="1" ht="15.65" customHeight="1" x14ac:dyDescent="0.35">
      <c r="A35" s="20"/>
      <c r="B35" s="31"/>
      <c r="C35" s="3"/>
      <c r="D35" s="38"/>
      <c r="E35" s="39"/>
      <c r="F35" s="39"/>
      <c r="G35" s="39"/>
      <c r="H35" s="15">
        <f t="shared" si="5"/>
        <v>100</v>
      </c>
      <c r="I35" s="16">
        <f t="shared" si="3"/>
        <v>0</v>
      </c>
      <c r="J35" s="16">
        <f t="shared" si="4"/>
        <v>0</v>
      </c>
      <c r="K35" s="3"/>
      <c r="L35" s="20"/>
      <c r="M35" s="20"/>
    </row>
    <row r="36" spans="1:13" s="22" customFormat="1" ht="15.65" customHeight="1" x14ac:dyDescent="0.35">
      <c r="A36" s="20"/>
      <c r="B36" s="31"/>
      <c r="C36" s="3"/>
      <c r="D36" s="38"/>
      <c r="E36" s="39"/>
      <c r="F36" s="39"/>
      <c r="G36" s="39"/>
      <c r="H36" s="15">
        <f t="shared" si="5"/>
        <v>100</v>
      </c>
      <c r="I36" s="16">
        <f t="shared" si="3"/>
        <v>0</v>
      </c>
      <c r="J36" s="16">
        <f t="shared" si="4"/>
        <v>0</v>
      </c>
      <c r="K36" s="3"/>
      <c r="L36" s="20"/>
      <c r="M36" s="20"/>
    </row>
    <row r="37" spans="1:13" s="22" customFormat="1" ht="15.65" hidden="1" customHeight="1" x14ac:dyDescent="0.35">
      <c r="A37" s="20"/>
      <c r="B37" s="31"/>
      <c r="C37" s="3"/>
      <c r="D37" s="17"/>
      <c r="E37" s="18"/>
      <c r="F37" s="19" t="s">
        <v>33</v>
      </c>
      <c r="G37" s="19" t="s">
        <v>24</v>
      </c>
      <c r="H37" s="19"/>
      <c r="I37" s="19">
        <f>SUM(I27:I36)</f>
        <v>0</v>
      </c>
      <c r="J37" s="19">
        <f>SUM(J27:J36)</f>
        <v>0</v>
      </c>
      <c r="K37" s="3"/>
      <c r="L37" s="20"/>
      <c r="M37" s="20"/>
    </row>
    <row r="38" spans="1:13" s="1" customFormat="1" ht="33.65" hidden="1" customHeight="1" x14ac:dyDescent="0.35">
      <c r="B38" s="31"/>
      <c r="C38" s="3"/>
      <c r="D38" s="17"/>
      <c r="E38" s="18"/>
      <c r="F38" s="19" t="s">
        <v>34</v>
      </c>
      <c r="G38" s="19">
        <f>SUM(G27:G36)</f>
        <v>0</v>
      </c>
      <c r="H38" s="19"/>
      <c r="I38" s="19"/>
      <c r="J38" s="19">
        <f>J37/100</f>
        <v>0</v>
      </c>
      <c r="K38" s="3"/>
    </row>
    <row r="39" spans="1:13" s="1" customFormat="1" ht="12.65" customHeight="1" x14ac:dyDescent="0.35">
      <c r="B39" s="31"/>
      <c r="C39" s="21"/>
      <c r="D39" s="21"/>
      <c r="E39" s="21"/>
      <c r="F39" s="21"/>
      <c r="G39" s="21"/>
      <c r="H39" s="21"/>
      <c r="I39" s="21"/>
      <c r="J39" s="21"/>
      <c r="K39" s="21"/>
    </row>
    <row r="40" spans="1:13" s="1" customFormat="1" ht="33.75" customHeight="1" thickBot="1" x14ac:dyDescent="0.4"/>
    <row r="41" spans="1:13" s="1" customFormat="1" ht="42" customHeight="1" x14ac:dyDescent="0.35">
      <c r="D41" s="59" t="s">
        <v>35</v>
      </c>
      <c r="E41" s="60"/>
      <c r="G41" s="23"/>
      <c r="H41" s="23"/>
      <c r="I41" s="23"/>
      <c r="J41" s="23"/>
      <c r="K41" s="23"/>
      <c r="L41" s="23"/>
    </row>
    <row r="42" spans="1:13" s="1" customFormat="1" ht="51" customHeight="1" x14ac:dyDescent="0.35">
      <c r="D42" s="32" t="s">
        <v>36</v>
      </c>
      <c r="E42" s="42" t="str">
        <f>IF(G19+G38=220,(J18+J37)/(I18+I37),"")</f>
        <v/>
      </c>
      <c r="F42" s="24"/>
      <c r="G42" s="23"/>
      <c r="H42" s="23"/>
      <c r="I42" s="23"/>
      <c r="J42" s="23"/>
      <c r="K42" s="23"/>
      <c r="L42" s="23"/>
    </row>
    <row r="43" spans="1:13" s="1" customFormat="1" ht="39.65" customHeight="1" thickBot="1" x14ac:dyDescent="0.4">
      <c r="D43" s="34" t="s">
        <v>37</v>
      </c>
      <c r="E43" s="35" t="str">
        <f>IF(E42="","",IF(AND(E42&lt;40),(""),IF(AND(E42&gt;=40,E42&lt;=49.49),("3rd"),IF(AND(E42&gt;=49.5,E42&lt;=59.49),("2:2"),(IF(AND(E42&gt;=59.5,E42&lt;=69.49),("2:1"),(IF(E42&gt;=69.5,("1st")))))))))</f>
        <v/>
      </c>
      <c r="F43" s="24"/>
      <c r="G43" s="23"/>
      <c r="H43" s="23"/>
      <c r="I43" s="23"/>
      <c r="J43" s="23"/>
      <c r="K43" s="23"/>
      <c r="L43" s="23"/>
    </row>
    <row r="44" spans="1:13" s="1" customFormat="1" ht="33.75" customHeight="1" x14ac:dyDescent="0.35"/>
    <row r="45" spans="1:13" s="1" customFormat="1" ht="22" customHeight="1" x14ac:dyDescent="0.35">
      <c r="D45" s="57"/>
      <c r="E45" s="57"/>
    </row>
    <row r="46" spans="1:13" ht="22" customHeight="1" x14ac:dyDescent="0.35">
      <c r="A46" s="1"/>
      <c r="B46" s="26"/>
      <c r="C46" s="1"/>
      <c r="D46" s="58"/>
      <c r="E46" s="58"/>
      <c r="F46" s="25"/>
      <c r="G46" s="25"/>
      <c r="H46" s="25"/>
      <c r="I46" s="25"/>
      <c r="J46" s="25"/>
      <c r="K46" s="1"/>
      <c r="L46" s="1"/>
      <c r="M46" s="1"/>
    </row>
    <row r="47" spans="1:13" ht="22" customHeight="1" x14ac:dyDescent="0.35">
      <c r="A47" s="1"/>
      <c r="B47" s="26"/>
      <c r="C47" s="1"/>
      <c r="D47" s="1"/>
      <c r="E47" s="1"/>
      <c r="F47" s="1"/>
      <c r="G47" s="1"/>
      <c r="H47" s="1"/>
      <c r="I47" s="1"/>
      <c r="J47" s="1"/>
      <c r="K47" s="1"/>
      <c r="L47" s="1"/>
      <c r="M47" s="1"/>
    </row>
    <row r="48" spans="1:13" ht="22" hidden="1" customHeight="1" x14ac:dyDescent="0.35">
      <c r="A48" s="1"/>
      <c r="B48" s="1"/>
      <c r="C48" s="1"/>
      <c r="D48" s="1"/>
      <c r="E48" s="1"/>
      <c r="F48" s="1"/>
      <c r="G48" s="1"/>
      <c r="H48" s="1"/>
      <c r="I48" s="1"/>
      <c r="J48" s="1"/>
      <c r="K48" s="1"/>
      <c r="L48" s="1"/>
    </row>
  </sheetData>
  <sheetProtection algorithmName="SHA-512" hashValue="sUAXUOiTuZ2R1xkT8apcj0TJLkLaGSdlmdGinvCWcI5CHcEa0J35E77SAVo0lP69puzs5lusbByFcFJjTJtw5w==" saltValue="ZRAO62yXJIgzD/ggehRQ2Q==" spinCount="100000" sheet="1" objects="1" scenarios="1" selectLockedCells="1"/>
  <mergeCells count="8">
    <mergeCell ref="D2:J2"/>
    <mergeCell ref="D3:F3"/>
    <mergeCell ref="D1:H1"/>
    <mergeCell ref="D45:E45"/>
    <mergeCell ref="D46:E46"/>
    <mergeCell ref="D41:E41"/>
    <mergeCell ref="C23:D23"/>
    <mergeCell ref="C4:D4"/>
  </mergeCells>
  <dataValidations count="3">
    <dataValidation type="custom" allowBlank="1" showInputMessage="1" showErrorMessage="1" errorTitle="Too Many Credits" error="You have too many credits counting towards this calculation. Use the Credits Remaining column to work out how many credits you should include to bring you to the credit total required for this section (100 credits)" sqref="G27:G36" xr:uid="{4B5DAFF1-2E3B-47D6-A3EA-C3B2EC0267C5}">
      <formula1>H27&gt;=0</formula1>
    </dataValidation>
    <dataValidation allowBlank="1" showInputMessage="1" showErrorMessage="1" errorTitle="Too Many Credits" error="You have too many credits counting towards this calculation. Use the Credits Remaining column to work out how many credits you should include to bring you to the credit total required for this section (100 credits)" sqref="G8:H17" xr:uid="{C3CD63C6-5AA2-49C5-A458-6907BB3A53FF}"/>
    <dataValidation type="custom" allowBlank="1" showInputMessage="1" showErrorMessage="1" error="You have too many credits counting towards this calculation. Use the Credits Remaining column to work out how many credits you should include to bring you to the credit total required for this section (120 credits maximum)" sqref="E8:E17" xr:uid="{EFB5BACD-CEE9-4270-81FE-C2EDC0948CB4}">
      <formula1>$H$19&gt;-1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CA844-F593-48B3-886E-BF31750DCDC3}">
  <dimension ref="A1:M40"/>
  <sheetViews>
    <sheetView topLeftCell="B19" workbookViewId="0">
      <selection activeCell="E27" sqref="E27"/>
    </sheetView>
  </sheetViews>
  <sheetFormatPr defaultColWidth="0" defaultRowHeight="15.5" zeroHeight="1" x14ac:dyDescent="0.35"/>
  <cols>
    <col min="1" max="1" width="8.58203125" customWidth="1"/>
    <col min="2" max="2" width="1.5" style="2" customWidth="1"/>
    <col min="3" max="3" width="42.75" style="2" customWidth="1"/>
    <col min="4" max="4" width="17.75" style="2" customWidth="1"/>
    <col min="5" max="5" width="18.83203125" style="2" customWidth="1"/>
    <col min="6" max="6" width="26" style="2" customWidth="1"/>
    <col min="7" max="7" width="16.25" style="2" customWidth="1"/>
    <col min="8" max="9" width="15" style="2" hidden="1" customWidth="1"/>
    <col min="10" max="10" width="36.08203125" style="2" customWidth="1"/>
    <col min="11" max="11" width="1.58203125" style="2" customWidth="1"/>
    <col min="12" max="12" width="6.83203125" style="2" customWidth="1"/>
    <col min="13" max="13" width="8.58203125" hidden="1" customWidth="1"/>
    <col min="14" max="16384" width="8.58203125" hidden="1"/>
  </cols>
  <sheetData>
    <row r="1" spans="1:13" ht="51" customHeight="1" x14ac:dyDescent="0.35">
      <c r="A1" s="28"/>
      <c r="B1" s="1"/>
      <c r="C1" s="65" t="s">
        <v>38</v>
      </c>
      <c r="D1" s="53"/>
      <c r="E1" s="53"/>
      <c r="F1" s="53"/>
      <c r="G1" s="53"/>
      <c r="H1" s="29"/>
      <c r="I1" s="29"/>
      <c r="J1" s="29"/>
      <c r="K1" s="29"/>
      <c r="L1" s="29"/>
      <c r="M1" s="28"/>
    </row>
    <row r="2" spans="1:13" x14ac:dyDescent="0.35">
      <c r="A2" s="28"/>
      <c r="B2" s="1"/>
      <c r="C2" s="54" t="s">
        <v>39</v>
      </c>
      <c r="D2" s="54"/>
      <c r="E2" s="54"/>
      <c r="F2" s="54"/>
      <c r="G2" s="54"/>
      <c r="H2" s="54"/>
      <c r="I2" s="54"/>
      <c r="J2" s="50"/>
      <c r="K2" s="51"/>
      <c r="L2" s="51"/>
      <c r="M2" s="28"/>
    </row>
    <row r="3" spans="1:13" x14ac:dyDescent="0.35">
      <c r="A3" s="28"/>
      <c r="B3" s="1"/>
      <c r="C3" s="54"/>
      <c r="D3" s="54"/>
      <c r="E3" s="54"/>
      <c r="F3" s="50" t="s">
        <v>11</v>
      </c>
      <c r="G3" s="50"/>
      <c r="H3" s="50"/>
      <c r="I3" s="50"/>
      <c r="J3" s="50"/>
      <c r="K3" s="1"/>
      <c r="L3" s="1"/>
      <c r="M3" s="28"/>
    </row>
    <row r="4" spans="1:13" ht="18" x14ac:dyDescent="0.4">
      <c r="A4" s="28"/>
      <c r="B4" s="61" t="s">
        <v>12</v>
      </c>
      <c r="C4" s="61"/>
      <c r="D4" s="30"/>
      <c r="E4" s="1"/>
      <c r="F4" s="1"/>
      <c r="G4" s="1"/>
      <c r="H4" s="1"/>
      <c r="I4" s="1"/>
      <c r="J4" s="1"/>
      <c r="K4" s="1"/>
      <c r="L4" s="1"/>
      <c r="M4" s="28"/>
    </row>
    <row r="5" spans="1:13" x14ac:dyDescent="0.35">
      <c r="A5" s="28"/>
      <c r="B5" s="3"/>
      <c r="C5" s="3"/>
      <c r="D5" s="3"/>
      <c r="E5" s="3"/>
      <c r="F5" s="3"/>
      <c r="G5" s="3"/>
      <c r="H5" s="3"/>
      <c r="I5" s="3"/>
      <c r="J5" s="3"/>
      <c r="K5" s="3"/>
      <c r="L5" s="1"/>
      <c r="M5" s="28"/>
    </row>
    <row r="6" spans="1:13" ht="120" x14ac:dyDescent="0.35">
      <c r="A6" s="28"/>
      <c r="B6" s="5"/>
      <c r="C6" s="6" t="s">
        <v>13</v>
      </c>
      <c r="D6" s="6" t="s">
        <v>14</v>
      </c>
      <c r="E6" s="6" t="s">
        <v>15</v>
      </c>
      <c r="F6" s="6" t="s">
        <v>40</v>
      </c>
      <c r="G6" s="6"/>
      <c r="H6" s="7" t="s">
        <v>17</v>
      </c>
      <c r="I6" s="7" t="s">
        <v>17</v>
      </c>
      <c r="J6" s="43" t="s">
        <v>41</v>
      </c>
      <c r="K6" s="5"/>
      <c r="L6" s="4"/>
      <c r="M6" s="28"/>
    </row>
    <row r="7" spans="1:13" x14ac:dyDescent="0.35">
      <c r="A7" s="28"/>
      <c r="B7" s="10"/>
      <c r="C7" s="11" t="s">
        <v>18</v>
      </c>
      <c r="D7" s="11" t="s">
        <v>19</v>
      </c>
      <c r="E7" s="11" t="s">
        <v>20</v>
      </c>
      <c r="F7" s="11" t="s">
        <v>32</v>
      </c>
      <c r="G7" s="11"/>
      <c r="H7" s="12" t="s">
        <v>22</v>
      </c>
      <c r="I7" s="12" t="s">
        <v>23</v>
      </c>
      <c r="J7" s="12"/>
      <c r="K7" s="10"/>
      <c r="L7" s="9"/>
      <c r="M7" s="28"/>
    </row>
    <row r="8" spans="1:13" ht="15.65" customHeight="1" x14ac:dyDescent="0.35">
      <c r="A8" s="28"/>
      <c r="B8" s="3"/>
      <c r="C8" s="14" t="s">
        <v>42</v>
      </c>
      <c r="D8" s="15">
        <v>30</v>
      </c>
      <c r="E8" s="15">
        <v>74</v>
      </c>
      <c r="F8" s="15">
        <v>30</v>
      </c>
      <c r="G8" s="66"/>
      <c r="H8" s="16">
        <f>(F8*3)*100%</f>
        <v>90</v>
      </c>
      <c r="I8" s="16">
        <f>E8*H8</f>
        <v>6660</v>
      </c>
      <c r="J8" s="62" t="s">
        <v>43</v>
      </c>
      <c r="K8" s="3"/>
      <c r="L8" s="1"/>
      <c r="M8" s="28"/>
    </row>
    <row r="9" spans="1:13" s="46" customFormat="1" ht="36" customHeight="1" x14ac:dyDescent="0.35">
      <c r="A9" s="41"/>
      <c r="B9" s="5"/>
      <c r="C9" s="36" t="s">
        <v>44</v>
      </c>
      <c r="D9" s="44">
        <v>30</v>
      </c>
      <c r="E9" s="44">
        <v>68</v>
      </c>
      <c r="F9" s="44">
        <v>30</v>
      </c>
      <c r="G9" s="67"/>
      <c r="H9" s="45">
        <f t="shared" ref="H9:H11" si="0">(F9*3)*100%</f>
        <v>90</v>
      </c>
      <c r="I9" s="45">
        <f t="shared" ref="I9:I11" si="1">E9*H9</f>
        <v>6120</v>
      </c>
      <c r="J9" s="63"/>
      <c r="K9" s="5"/>
      <c r="L9" s="4"/>
      <c r="M9" s="41"/>
    </row>
    <row r="10" spans="1:13" x14ac:dyDescent="0.35">
      <c r="A10" s="28"/>
      <c r="B10" s="3"/>
      <c r="C10" s="14" t="s">
        <v>45</v>
      </c>
      <c r="D10" s="27">
        <v>30</v>
      </c>
      <c r="E10" s="15">
        <v>65</v>
      </c>
      <c r="F10" s="15">
        <v>30</v>
      </c>
      <c r="G10" s="67"/>
      <c r="H10" s="16">
        <f t="shared" si="0"/>
        <v>90</v>
      </c>
      <c r="I10" s="16">
        <f t="shared" si="1"/>
        <v>5850</v>
      </c>
      <c r="J10" s="63"/>
      <c r="K10" s="3"/>
      <c r="L10" s="1"/>
      <c r="M10" s="28"/>
    </row>
    <row r="11" spans="1:13" x14ac:dyDescent="0.35">
      <c r="A11" s="28"/>
      <c r="B11" s="3"/>
      <c r="C11" s="14" t="s">
        <v>46</v>
      </c>
      <c r="D11" s="15">
        <v>30</v>
      </c>
      <c r="E11" s="15">
        <v>63</v>
      </c>
      <c r="F11" s="15">
        <v>30</v>
      </c>
      <c r="G11" s="68"/>
      <c r="H11" s="16">
        <f t="shared" si="0"/>
        <v>90</v>
      </c>
      <c r="I11" s="16">
        <f t="shared" si="1"/>
        <v>5670</v>
      </c>
      <c r="J11" s="64"/>
      <c r="K11" s="3"/>
      <c r="L11" s="1"/>
      <c r="M11" s="28"/>
    </row>
    <row r="12" spans="1:13" hidden="1" x14ac:dyDescent="0.35">
      <c r="A12" s="28"/>
      <c r="B12" s="3"/>
      <c r="C12" s="17"/>
      <c r="D12" s="18"/>
      <c r="E12" s="19" t="s">
        <v>33</v>
      </c>
      <c r="F12" s="19" t="s">
        <v>24</v>
      </c>
      <c r="G12" s="19"/>
      <c r="H12" s="19">
        <f>SUM(H8:H11)</f>
        <v>360</v>
      </c>
      <c r="I12" s="19">
        <f>SUM(I8:I11)</f>
        <v>24300</v>
      </c>
      <c r="J12" s="19"/>
      <c r="K12" s="3"/>
      <c r="L12" s="1"/>
      <c r="M12" s="28"/>
    </row>
    <row r="13" spans="1:13" hidden="1" x14ac:dyDescent="0.35">
      <c r="A13" s="28"/>
      <c r="B13" s="3"/>
      <c r="C13" s="17"/>
      <c r="D13" s="18"/>
      <c r="E13" s="19" t="s">
        <v>34</v>
      </c>
      <c r="F13" s="19">
        <f>SUM(F8:F11)</f>
        <v>120</v>
      </c>
      <c r="G13" s="19"/>
      <c r="H13" s="19"/>
      <c r="I13" s="19">
        <f>I12/100</f>
        <v>243</v>
      </c>
      <c r="J13" s="19"/>
      <c r="K13" s="3"/>
      <c r="L13" s="1"/>
      <c r="M13" s="28"/>
    </row>
    <row r="14" spans="1:13" ht="23" x14ac:dyDescent="0.35">
      <c r="A14" s="28"/>
      <c r="B14" s="21"/>
      <c r="C14" s="21"/>
      <c r="D14" s="21"/>
      <c r="E14" s="21"/>
      <c r="F14" s="21"/>
      <c r="G14" s="21"/>
      <c r="H14" s="21"/>
      <c r="I14" s="21"/>
      <c r="J14" s="21"/>
      <c r="K14" s="21"/>
      <c r="L14" s="20"/>
      <c r="M14" s="28"/>
    </row>
    <row r="15" spans="1:13" ht="23" x14ac:dyDescent="0.35">
      <c r="A15" s="28"/>
      <c r="B15" s="20"/>
      <c r="C15" s="20"/>
      <c r="D15" s="20"/>
      <c r="E15" s="20"/>
      <c r="F15" s="20"/>
      <c r="G15" s="20"/>
      <c r="H15" s="20"/>
      <c r="I15" s="20"/>
      <c r="J15" s="20"/>
      <c r="K15" s="20"/>
      <c r="L15" s="20"/>
      <c r="M15" s="28"/>
    </row>
    <row r="16" spans="1:13" ht="23" x14ac:dyDescent="0.35">
      <c r="A16" s="28"/>
      <c r="B16" s="20"/>
      <c r="C16" s="20"/>
      <c r="D16" s="20"/>
      <c r="E16" s="20"/>
      <c r="F16" s="20"/>
      <c r="G16" s="20"/>
      <c r="H16" s="20"/>
      <c r="I16" s="20"/>
      <c r="J16" s="20"/>
      <c r="K16" s="20"/>
      <c r="L16" s="20"/>
      <c r="M16" s="28"/>
    </row>
    <row r="17" spans="1:13" ht="23" x14ac:dyDescent="0.4">
      <c r="A17" s="28"/>
      <c r="B17" s="61" t="s">
        <v>26</v>
      </c>
      <c r="C17" s="61"/>
      <c r="D17" s="20"/>
      <c r="E17" s="20"/>
      <c r="F17" s="20"/>
      <c r="G17" s="20"/>
      <c r="H17" s="20"/>
      <c r="I17" s="20"/>
      <c r="J17" s="20"/>
      <c r="K17" s="20"/>
      <c r="L17" s="20"/>
      <c r="M17" s="28"/>
    </row>
    <row r="18" spans="1:13" ht="23" x14ac:dyDescent="0.35">
      <c r="A18" s="28"/>
      <c r="B18" s="3"/>
      <c r="C18" s="3"/>
      <c r="D18" s="3"/>
      <c r="E18" s="3"/>
      <c r="F18" s="3"/>
      <c r="G18" s="3"/>
      <c r="H18" s="3"/>
      <c r="I18" s="3"/>
      <c r="J18" s="3"/>
      <c r="K18" s="3"/>
      <c r="L18" s="20"/>
      <c r="M18" s="28"/>
    </row>
    <row r="19" spans="1:13" ht="124.5" x14ac:dyDescent="0.35">
      <c r="A19" s="28"/>
      <c r="B19" s="5"/>
      <c r="C19" s="6" t="s">
        <v>27</v>
      </c>
      <c r="D19" s="6" t="s">
        <v>28</v>
      </c>
      <c r="E19" s="6" t="s">
        <v>47</v>
      </c>
      <c r="F19" s="6" t="s">
        <v>30</v>
      </c>
      <c r="G19" s="6" t="s">
        <v>31</v>
      </c>
      <c r="H19" s="7" t="s">
        <v>17</v>
      </c>
      <c r="I19" s="7" t="s">
        <v>17</v>
      </c>
      <c r="J19" s="43" t="s">
        <v>41</v>
      </c>
      <c r="K19" s="5"/>
      <c r="L19" s="20"/>
      <c r="M19" s="28"/>
    </row>
    <row r="20" spans="1:13" ht="23" x14ac:dyDescent="0.35">
      <c r="A20" s="28"/>
      <c r="B20" s="10"/>
      <c r="C20" s="11" t="s">
        <v>18</v>
      </c>
      <c r="D20" s="11" t="s">
        <v>19</v>
      </c>
      <c r="E20" s="11" t="s">
        <v>20</v>
      </c>
      <c r="F20" s="11" t="s">
        <v>32</v>
      </c>
      <c r="G20" s="11" t="s">
        <v>21</v>
      </c>
      <c r="H20" s="12" t="s">
        <v>22</v>
      </c>
      <c r="I20" s="12" t="s">
        <v>23</v>
      </c>
      <c r="J20" s="12"/>
      <c r="K20" s="10"/>
      <c r="L20" s="20"/>
      <c r="M20" s="28"/>
    </row>
    <row r="21" spans="1:13" ht="35.15" customHeight="1" x14ac:dyDescent="0.35">
      <c r="A21" s="28"/>
      <c r="B21" s="3"/>
      <c r="C21" s="36" t="s">
        <v>48</v>
      </c>
      <c r="D21" s="15">
        <v>15</v>
      </c>
      <c r="E21" s="15">
        <v>70</v>
      </c>
      <c r="F21" s="15">
        <v>15</v>
      </c>
      <c r="G21" s="15">
        <f>100-F21</f>
        <v>85</v>
      </c>
      <c r="H21" s="16">
        <f>F21*100%</f>
        <v>15</v>
      </c>
      <c r="I21" s="16">
        <f>E21*H21</f>
        <v>1050</v>
      </c>
      <c r="J21" s="37"/>
      <c r="K21" s="3"/>
      <c r="L21" s="20"/>
      <c r="M21" s="28"/>
    </row>
    <row r="22" spans="1:13" ht="15.65" customHeight="1" x14ac:dyDescent="0.35">
      <c r="A22" s="28"/>
      <c r="B22" s="3"/>
      <c r="C22" s="14" t="s">
        <v>49</v>
      </c>
      <c r="D22" s="15">
        <v>30</v>
      </c>
      <c r="E22" s="15">
        <v>66</v>
      </c>
      <c r="F22" s="15">
        <v>30</v>
      </c>
      <c r="G22" s="15">
        <f>G21-F22</f>
        <v>55</v>
      </c>
      <c r="H22" s="16">
        <f t="shared" ref="H22:H27" si="2">F22*100%</f>
        <v>30</v>
      </c>
      <c r="I22" s="16">
        <f t="shared" ref="I22:I27" si="3">E22*H22</f>
        <v>1980</v>
      </c>
      <c r="J22" s="16"/>
      <c r="K22" s="3"/>
      <c r="L22" s="20"/>
      <c r="M22" s="28"/>
    </row>
    <row r="23" spans="1:13" ht="20.5" customHeight="1" x14ac:dyDescent="0.35">
      <c r="A23" s="28"/>
      <c r="B23" s="3"/>
      <c r="C23" s="14" t="s">
        <v>50</v>
      </c>
      <c r="D23" s="15">
        <v>15</v>
      </c>
      <c r="E23" s="15">
        <v>58</v>
      </c>
      <c r="F23" s="15">
        <v>15</v>
      </c>
      <c r="G23" s="15">
        <f t="shared" ref="G23:G27" si="4">G22-F23</f>
        <v>40</v>
      </c>
      <c r="H23" s="16">
        <f>F23*100%</f>
        <v>15</v>
      </c>
      <c r="I23" s="16">
        <f>E23*H23</f>
        <v>870</v>
      </c>
      <c r="J23" s="37"/>
      <c r="K23" s="3"/>
      <c r="L23" s="20"/>
      <c r="M23" s="28"/>
    </row>
    <row r="24" spans="1:13" ht="18" customHeight="1" x14ac:dyDescent="0.35">
      <c r="A24" s="28"/>
      <c r="B24" s="3"/>
      <c r="C24" s="14" t="s">
        <v>51</v>
      </c>
      <c r="D24" s="15">
        <v>15</v>
      </c>
      <c r="E24" s="15">
        <v>56</v>
      </c>
      <c r="F24" s="15">
        <v>15</v>
      </c>
      <c r="G24" s="15">
        <f>G23-F24</f>
        <v>25</v>
      </c>
      <c r="H24" s="16">
        <f t="shared" si="2"/>
        <v>15</v>
      </c>
      <c r="I24" s="16">
        <f t="shared" si="3"/>
        <v>840</v>
      </c>
      <c r="J24" s="16"/>
      <c r="K24" s="3"/>
      <c r="L24" s="20"/>
      <c r="M24" s="28"/>
    </row>
    <row r="25" spans="1:13" ht="21" customHeight="1" x14ac:dyDescent="0.35">
      <c r="A25" s="28"/>
      <c r="B25" s="3"/>
      <c r="C25" s="14" t="s">
        <v>52</v>
      </c>
      <c r="D25" s="15">
        <v>15</v>
      </c>
      <c r="E25" s="15">
        <v>56</v>
      </c>
      <c r="F25" s="15">
        <v>15</v>
      </c>
      <c r="G25" s="15">
        <f t="shared" si="4"/>
        <v>10</v>
      </c>
      <c r="H25" s="16">
        <f t="shared" si="2"/>
        <v>15</v>
      </c>
      <c r="I25" s="16">
        <f t="shared" si="3"/>
        <v>840</v>
      </c>
      <c r="J25" s="37"/>
      <c r="K25" s="3"/>
      <c r="L25" s="20"/>
      <c r="M25" s="28"/>
    </row>
    <row r="26" spans="1:13" ht="36.65" customHeight="1" x14ac:dyDescent="0.35">
      <c r="A26" s="28"/>
      <c r="B26" s="3"/>
      <c r="C26" s="14" t="s">
        <v>53</v>
      </c>
      <c r="D26" s="15">
        <v>15</v>
      </c>
      <c r="E26" s="15">
        <v>54</v>
      </c>
      <c r="F26" s="15">
        <v>10</v>
      </c>
      <c r="G26" s="15">
        <f t="shared" si="4"/>
        <v>0</v>
      </c>
      <c r="H26" s="16">
        <f t="shared" si="2"/>
        <v>10</v>
      </c>
      <c r="I26" s="16">
        <f t="shared" si="3"/>
        <v>540</v>
      </c>
      <c r="J26" s="37" t="s">
        <v>54</v>
      </c>
      <c r="K26" s="3"/>
      <c r="L26" s="20"/>
      <c r="M26" s="28"/>
    </row>
    <row r="27" spans="1:13" ht="48.65" customHeight="1" x14ac:dyDescent="0.35">
      <c r="A27" s="28"/>
      <c r="B27" s="3"/>
      <c r="C27" s="14" t="s">
        <v>55</v>
      </c>
      <c r="D27" s="15">
        <v>15</v>
      </c>
      <c r="E27" s="15">
        <v>52</v>
      </c>
      <c r="F27" s="15">
        <v>0</v>
      </c>
      <c r="G27" s="15">
        <f t="shared" si="4"/>
        <v>0</v>
      </c>
      <c r="H27" s="16">
        <f t="shared" si="2"/>
        <v>0</v>
      </c>
      <c r="I27" s="16">
        <f t="shared" si="3"/>
        <v>0</v>
      </c>
      <c r="J27" s="37" t="s">
        <v>56</v>
      </c>
      <c r="K27" s="3"/>
      <c r="L27" s="20"/>
      <c r="M27" s="28"/>
    </row>
    <row r="28" spans="1:13" ht="23" hidden="1" x14ac:dyDescent="0.35">
      <c r="A28" s="28"/>
      <c r="B28" s="3"/>
      <c r="C28" s="17"/>
      <c r="D28" s="18"/>
      <c r="E28" s="19" t="s">
        <v>33</v>
      </c>
      <c r="F28" s="19" t="s">
        <v>24</v>
      </c>
      <c r="G28" s="19"/>
      <c r="H28" s="19">
        <f>SUM(H21:H27)</f>
        <v>100</v>
      </c>
      <c r="I28" s="19">
        <f>SUM(I21:I27)</f>
        <v>6120</v>
      </c>
      <c r="J28" s="19"/>
      <c r="K28" s="3"/>
      <c r="L28" s="20"/>
      <c r="M28" s="28"/>
    </row>
    <row r="29" spans="1:13" hidden="1" x14ac:dyDescent="0.35">
      <c r="A29" s="28"/>
      <c r="B29" s="3"/>
      <c r="C29" s="17"/>
      <c r="D29" s="18"/>
      <c r="E29" s="19" t="s">
        <v>34</v>
      </c>
      <c r="F29" s="19">
        <f>SUM(F21:F27)</f>
        <v>100</v>
      </c>
      <c r="G29" s="19"/>
      <c r="H29" s="19"/>
      <c r="I29" s="19">
        <f>I28/100</f>
        <v>61.2</v>
      </c>
      <c r="J29" s="19"/>
      <c r="K29" s="3"/>
      <c r="L29" s="1"/>
      <c r="M29" s="28"/>
    </row>
    <row r="30" spans="1:13" ht="23" x14ac:dyDescent="0.35">
      <c r="A30" s="28"/>
      <c r="B30" s="21"/>
      <c r="C30" s="21"/>
      <c r="D30" s="21"/>
      <c r="E30" s="21"/>
      <c r="F30" s="21"/>
      <c r="G30" s="21"/>
      <c r="H30" s="21"/>
      <c r="I30" s="21"/>
      <c r="J30" s="21"/>
      <c r="K30" s="21"/>
      <c r="L30" s="1"/>
      <c r="M30" s="28"/>
    </row>
    <row r="31" spans="1:13" ht="16" thickBot="1" x14ac:dyDescent="0.4">
      <c r="A31" s="28"/>
      <c r="B31" s="1"/>
      <c r="C31" s="1"/>
      <c r="D31" s="1"/>
      <c r="E31" s="1"/>
      <c r="F31" s="1"/>
      <c r="G31" s="1"/>
      <c r="H31" s="1"/>
      <c r="I31" s="1"/>
      <c r="J31" s="1"/>
      <c r="K31" s="1"/>
      <c r="L31" s="1"/>
    </row>
    <row r="32" spans="1:13" ht="28" customHeight="1" x14ac:dyDescent="0.35">
      <c r="A32" s="28"/>
      <c r="B32" s="1"/>
      <c r="C32" s="59" t="s">
        <v>35</v>
      </c>
      <c r="D32" s="60"/>
      <c r="E32" s="1"/>
      <c r="F32" s="23"/>
      <c r="G32" s="23"/>
      <c r="H32" s="23"/>
      <c r="I32" s="23"/>
      <c r="J32" s="23"/>
      <c r="K32" s="23"/>
      <c r="L32" s="23"/>
    </row>
    <row r="33" spans="1:12" ht="40" customHeight="1" x14ac:dyDescent="0.35">
      <c r="A33" s="28"/>
      <c r="B33" s="1"/>
      <c r="C33" s="32" t="s">
        <v>36</v>
      </c>
      <c r="D33" s="33">
        <f>IF(F13+F29=220,(I12+I28)/(H12+H28),"")</f>
        <v>66.130434782608702</v>
      </c>
      <c r="E33" s="24"/>
      <c r="F33" s="23"/>
      <c r="G33" s="23"/>
      <c r="H33" s="23"/>
      <c r="I33" s="23"/>
      <c r="J33" s="23"/>
      <c r="K33" s="23"/>
      <c r="L33" s="23"/>
    </row>
    <row r="34" spans="1:12" ht="32.5" customHeight="1" thickBot="1" x14ac:dyDescent="0.4">
      <c r="A34" s="28"/>
      <c r="B34" s="1"/>
      <c r="C34" s="34" t="s">
        <v>37</v>
      </c>
      <c r="D34" s="35" t="str">
        <f>IF(D33="","",IF(AND(D33&lt;40),(""),IF(AND(D33&gt;=40,D33&lt;=49.9),("3rd"),IF(AND(D33&gt;=50,D33&lt;=59.9),("2:2"),(IF(AND(D33&gt;=60,D33&lt;=69.9),("2:1"),(IF(D33&gt;=70,("1st")))))))))</f>
        <v>2:1</v>
      </c>
      <c r="E34" s="24"/>
      <c r="F34" s="23"/>
      <c r="G34" s="23"/>
      <c r="H34" s="23"/>
      <c r="I34" s="23"/>
      <c r="J34" s="23"/>
      <c r="K34" s="23"/>
      <c r="L34" s="23"/>
    </row>
    <row r="35" spans="1:12" x14ac:dyDescent="0.35">
      <c r="A35" s="28"/>
      <c r="B35" s="1"/>
      <c r="C35" s="1"/>
      <c r="D35" s="1"/>
      <c r="E35" s="1"/>
      <c r="F35" s="1"/>
      <c r="G35" s="1"/>
      <c r="H35" s="1"/>
      <c r="I35" s="1"/>
      <c r="J35" s="1"/>
      <c r="K35" s="1"/>
      <c r="L35" s="1"/>
    </row>
    <row r="36" spans="1:12" x14ac:dyDescent="0.35">
      <c r="A36" s="28"/>
      <c r="B36" s="1"/>
      <c r="C36" s="57"/>
      <c r="D36" s="57"/>
      <c r="E36" s="1"/>
      <c r="F36" s="1"/>
      <c r="G36" s="1"/>
      <c r="H36" s="1"/>
      <c r="I36" s="1"/>
      <c r="J36" s="1"/>
      <c r="K36" s="1"/>
      <c r="L36" s="1"/>
    </row>
    <row r="37" spans="1:12" ht="23.5" x14ac:dyDescent="0.35">
      <c r="A37" s="28"/>
      <c r="B37" s="1"/>
      <c r="C37" s="58"/>
      <c r="D37" s="58"/>
      <c r="E37" s="25"/>
      <c r="F37" s="25"/>
      <c r="G37" s="25"/>
      <c r="H37" s="25"/>
      <c r="I37" s="25"/>
      <c r="J37" s="25"/>
      <c r="K37" s="1"/>
      <c r="L37" s="1"/>
    </row>
    <row r="38" spans="1:12" hidden="1" x14ac:dyDescent="0.35">
      <c r="A38" s="28"/>
      <c r="B38" s="1"/>
      <c r="C38" s="1"/>
      <c r="D38" s="1"/>
      <c r="E38" s="1"/>
      <c r="F38" s="1"/>
      <c r="G38" s="1"/>
      <c r="H38" s="1"/>
      <c r="I38" s="1"/>
      <c r="J38" s="1"/>
      <c r="K38" s="1"/>
      <c r="L38" s="1"/>
    </row>
    <row r="39" spans="1:12" hidden="1" x14ac:dyDescent="0.35">
      <c r="A39" s="28"/>
      <c r="B39" s="1"/>
      <c r="C39" s="1"/>
      <c r="D39" s="1"/>
      <c r="E39" s="1"/>
      <c r="F39" s="1"/>
      <c r="G39" s="1"/>
      <c r="H39" s="1"/>
      <c r="I39" s="1"/>
      <c r="J39" s="1"/>
      <c r="K39" s="1"/>
      <c r="L39" s="1"/>
    </row>
    <row r="40" spans="1:12" hidden="1" x14ac:dyDescent="0.35">
      <c r="A40" s="28"/>
    </row>
  </sheetData>
  <sheetProtection algorithmName="SHA-512" hashValue="UAPpCdP2XixKFkEoTBnEw95cGJnxNXfdpAF/YkARzu7m6pq6/sx33fFS/ESKNxfrrX4pSmfgUthPG/as7jJfPg==" saltValue="XnHBPvDpjf/1VDfgk7xu6A==" spinCount="100000" sheet="1" objects="1" scenarios="1"/>
  <mergeCells count="10">
    <mergeCell ref="J8:J11"/>
    <mergeCell ref="C36:D36"/>
    <mergeCell ref="C37:D37"/>
    <mergeCell ref="C1:G1"/>
    <mergeCell ref="C2:I2"/>
    <mergeCell ref="C3:E3"/>
    <mergeCell ref="B4:C4"/>
    <mergeCell ref="B17:C17"/>
    <mergeCell ref="C32:D32"/>
    <mergeCell ref="G8:G11"/>
  </mergeCells>
  <dataValidations count="1">
    <dataValidation type="custom" allowBlank="1" showInputMessage="1" showErrorMessage="1" errorTitle="Too Many Credits" error="You have too many credits counting towards this calculation. Use the Credits Remaining column to work out how many credits you should include to bring you to the credit total required for this section (100 credits)" sqref="F8:F11 F21:F27" xr:uid="{65655BD8-E07C-4B46-B00D-B9C18448AA6C}">
      <formula1>G8&gt;=0</formula1>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CD940E52C7404681D7A5C5F4855DAF" ma:contentTypeVersion="18" ma:contentTypeDescription="Create a new document." ma:contentTypeScope="" ma:versionID="1d08d184551fb35e42d341208be0eb33">
  <xsd:schema xmlns:xsd="http://www.w3.org/2001/XMLSchema" xmlns:xs="http://www.w3.org/2001/XMLSchema" xmlns:p="http://schemas.microsoft.com/office/2006/metadata/properties" xmlns:ns2="0aa88d02-aa5c-45b3-a8f7-82c423842f3e" xmlns:ns3="b69e6976-36a6-4675-80dc-4342a8d8cb03" targetNamespace="http://schemas.microsoft.com/office/2006/metadata/properties" ma:root="true" ma:fieldsID="932ab99135f2d71800c2f0e0e3c6b034" ns2:_="" ns3:_="">
    <xsd:import namespace="0aa88d02-aa5c-45b3-a8f7-82c423842f3e"/>
    <xsd:import namespace="b69e6976-36a6-4675-80dc-4342a8d8cb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88d02-aa5c-45b3-a8f7-82c423842f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2edd95a-f8c2-4715-9b78-af595b67b1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e6976-36a6-4675-80dc-4342a8d8cb0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612e626-409e-46f8-84eb-f467f21a61e7}" ma:internalName="TaxCatchAll" ma:showField="CatchAllData" ma:web="b69e6976-36a6-4675-80dc-4342a8d8cb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a88d02-aa5c-45b3-a8f7-82c423842f3e">
      <Terms xmlns="http://schemas.microsoft.com/office/infopath/2007/PartnerControls"/>
    </lcf76f155ced4ddcb4097134ff3c332f>
    <TaxCatchAll xmlns="b69e6976-36a6-4675-80dc-4342a8d8cb03" xsi:nil="true"/>
  </documentManagement>
</p:properties>
</file>

<file path=customXml/itemProps1.xml><?xml version="1.0" encoding="utf-8"?>
<ds:datastoreItem xmlns:ds="http://schemas.openxmlformats.org/officeDocument/2006/customXml" ds:itemID="{84613BE0-2156-4786-A50B-EA23A7467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a88d02-aa5c-45b3-a8f7-82c423842f3e"/>
    <ds:schemaRef ds:uri="b69e6976-36a6-4675-80dc-4342a8d8c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03BF79-CA34-428C-9F7A-69B8ED4D985A}">
  <ds:schemaRefs>
    <ds:schemaRef ds:uri="http://schemas.microsoft.com/sharepoint/v3/contenttype/forms"/>
  </ds:schemaRefs>
</ds:datastoreItem>
</file>

<file path=customXml/itemProps3.xml><?xml version="1.0" encoding="utf-8"?>
<ds:datastoreItem xmlns:ds="http://schemas.openxmlformats.org/officeDocument/2006/customXml" ds:itemID="{07AFB63E-6D2E-4111-8C06-69161884185E}">
  <ds:schemaRefs>
    <ds:schemaRef ds:uri="http://schemas.microsoft.com/office/2006/metadata/properties"/>
    <ds:schemaRef ds:uri="http://schemas.microsoft.com/office/infopath/2007/PartnerControls"/>
    <ds:schemaRef ds:uri="0aa88d02-aa5c-45b3-a8f7-82c423842f3e"/>
    <ds:schemaRef ds:uri="b69e6976-36a6-4675-80dc-4342a8d8cb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Calculator</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Burrell</dc:creator>
  <cp:keywords/>
  <dc:description/>
  <cp:lastModifiedBy>Nicky Pavitt</cp:lastModifiedBy>
  <cp:revision/>
  <dcterms:created xsi:type="dcterms:W3CDTF">2021-01-25T11:57:47Z</dcterms:created>
  <dcterms:modified xsi:type="dcterms:W3CDTF">2024-10-23T14:18:53Z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0x01010098CD940E52C7404681D7A5C5F4855DAF</vt:lpwstr>
  </property>
  <property fmtid="{D5CDD505-2E9C-101B-9397-08002B2CF9AE}" pid="3" name="MediaServiceImageTags">
    <vt:lpwstr/>
  </property>
</Properties>
</file>