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weacuk-my.sharepoint.com/personal/josephine_crick_uwe_ac_uk/Documents/"/>
    </mc:Choice>
  </mc:AlternateContent>
  <xr:revisionPtr revIDLastSave="0" documentId="8_{377F61AD-7305-4443-A241-C42BB106D7A8}" xr6:coauthVersionLast="47" xr6:coauthVersionMax="47" xr10:uidLastSave="{00000000-0000-0000-0000-000000000000}"/>
  <bookViews>
    <workbookView xWindow="28680" yWindow="-120" windowWidth="29040" windowHeight="17520" activeTab="1" xr2:uid="{6C55B1FE-5FED-4246-9577-2F82D821171F}"/>
  </bookViews>
  <sheets>
    <sheet name="Guidance" sheetId="4" r:id="rId1"/>
    <sheet name="Calculator" sheetId="1" r:id="rId2"/>
    <sheet name="Exampl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3" l="1"/>
  <c r="I36" i="3"/>
  <c r="J36" i="3" s="1"/>
  <c r="I35" i="3"/>
  <c r="J35" i="3" s="1"/>
  <c r="I34" i="3"/>
  <c r="J34" i="3" s="1"/>
  <c r="I33" i="3"/>
  <c r="J33" i="3" s="1"/>
  <c r="I32" i="3"/>
  <c r="J32" i="3" s="1"/>
  <c r="I31" i="3"/>
  <c r="J31" i="3" s="1"/>
  <c r="I30" i="3"/>
  <c r="J30" i="3" s="1"/>
  <c r="J29" i="3"/>
  <c r="I29" i="3"/>
  <c r="I28" i="3"/>
  <c r="J28" i="3" s="1"/>
  <c r="I27" i="3"/>
  <c r="H27" i="3"/>
  <c r="H28" i="3" s="1"/>
  <c r="H29" i="3" s="1"/>
  <c r="H30" i="3" s="1"/>
  <c r="H31" i="3" s="1"/>
  <c r="H32" i="3" s="1"/>
  <c r="H33" i="3" s="1"/>
  <c r="H34" i="3" s="1"/>
  <c r="H35" i="3" s="1"/>
  <c r="H36" i="3" s="1"/>
  <c r="G19" i="3"/>
  <c r="I17" i="3"/>
  <c r="J17" i="3" s="1"/>
  <c r="I16" i="3"/>
  <c r="J16" i="3" s="1"/>
  <c r="I15" i="3"/>
  <c r="J15" i="3" s="1"/>
  <c r="I14" i="3"/>
  <c r="J14" i="3" s="1"/>
  <c r="I13" i="3"/>
  <c r="J13" i="3" s="1"/>
  <c r="I12" i="3"/>
  <c r="J12" i="3" s="1"/>
  <c r="I11" i="3"/>
  <c r="J11" i="3" s="1"/>
  <c r="I10" i="3"/>
  <c r="J10" i="3" s="1"/>
  <c r="I9" i="3"/>
  <c r="J9" i="3" s="1"/>
  <c r="I8" i="3"/>
  <c r="G19" i="1"/>
  <c r="I37" i="3" l="1"/>
  <c r="I18" i="3"/>
  <c r="J8" i="3"/>
  <c r="J18" i="3" s="1"/>
  <c r="J19" i="3" s="1"/>
  <c r="J27" i="3"/>
  <c r="J37" i="3" s="1"/>
  <c r="J38" i="3" s="1"/>
  <c r="H19" i="3"/>
  <c r="G38" i="1"/>
  <c r="I36" i="1"/>
  <c r="J36" i="1" s="1"/>
  <c r="I35" i="1"/>
  <c r="J35" i="1" s="1"/>
  <c r="I34" i="1"/>
  <c r="J34" i="1" s="1"/>
  <c r="I33" i="1"/>
  <c r="J33" i="1" s="1"/>
  <c r="I32" i="1"/>
  <c r="J32" i="1" s="1"/>
  <c r="I31" i="1"/>
  <c r="J31" i="1" s="1"/>
  <c r="I30" i="1"/>
  <c r="J30" i="1" s="1"/>
  <c r="I29" i="1"/>
  <c r="J29" i="1" s="1"/>
  <c r="I28" i="1"/>
  <c r="I27" i="1"/>
  <c r="J27" i="1" s="1"/>
  <c r="H27" i="1"/>
  <c r="H28" i="1" s="1"/>
  <c r="H29" i="1" s="1"/>
  <c r="H30" i="1" s="1"/>
  <c r="H31" i="1" s="1"/>
  <c r="H32" i="1" s="1"/>
  <c r="H33" i="1" s="1"/>
  <c r="H34" i="1" s="1"/>
  <c r="H35" i="1" s="1"/>
  <c r="H36" i="1" s="1"/>
  <c r="I17" i="1"/>
  <c r="J17" i="1" s="1"/>
  <c r="I16" i="1"/>
  <c r="J16" i="1" s="1"/>
  <c r="I15" i="1"/>
  <c r="J15" i="1" s="1"/>
  <c r="I14" i="1"/>
  <c r="J14" i="1" s="1"/>
  <c r="I13" i="1"/>
  <c r="J13" i="1" s="1"/>
  <c r="I12" i="1"/>
  <c r="J12" i="1" s="1"/>
  <c r="I11" i="1"/>
  <c r="J11" i="1" s="1"/>
  <c r="I10" i="1"/>
  <c r="J10" i="1" s="1"/>
  <c r="I9" i="1"/>
  <c r="J9" i="1" s="1"/>
  <c r="I8" i="1"/>
  <c r="E43" i="3" l="1"/>
  <c r="E44" i="3" s="1"/>
  <c r="I37" i="1"/>
  <c r="H19" i="1"/>
  <c r="I18" i="1"/>
  <c r="J28" i="1"/>
  <c r="J37" i="1" s="1"/>
  <c r="J38" i="1" s="1"/>
  <c r="J8" i="1"/>
  <c r="J18" i="1" s="1"/>
  <c r="J19" i="1" l="1"/>
  <c r="E43" i="1" s="1"/>
  <c r="E44" i="1" s="1"/>
</calcChain>
</file>

<file path=xl/sharedStrings.xml><?xml version="1.0" encoding="utf-8"?>
<sst xmlns="http://schemas.openxmlformats.org/spreadsheetml/2006/main" count="97" uniqueCount="50">
  <si>
    <r>
      <rPr>
        <b/>
        <sz val="16"/>
        <color theme="1"/>
        <rFont val="Aptos Narrow"/>
        <family val="2"/>
        <scheme val="minor"/>
      </rPr>
      <t>Degree Classification Estimator:</t>
    </r>
    <r>
      <rPr>
        <sz val="16"/>
        <color theme="1"/>
        <rFont val="Aptos Narrow"/>
        <family val="2"/>
        <scheme val="minor"/>
      </rPr>
      <t xml:space="preserve"> </t>
    </r>
    <r>
      <rPr>
        <b/>
        <sz val="16"/>
        <color theme="1"/>
        <rFont val="Aptos Narrow"/>
        <family val="2"/>
        <scheme val="minor"/>
      </rPr>
      <t xml:space="preserve"> Honours Degrees </t>
    </r>
    <r>
      <rPr>
        <sz val="16"/>
        <color theme="1"/>
        <rFont val="Aptos Narrow"/>
        <family val="2"/>
        <scheme val="minor"/>
      </rPr>
      <t>- Courses with more that 360 credits</t>
    </r>
  </si>
  <si>
    <t xml:space="preserve">
Please complete Parts 1 and 2 below. Part 1 has 4 steps and Part 2 has 5 steps. 
Please read the guidance included in each step and the Guidance tab before completing this calculator. 
You can also view a completed example on the Example Tab.
</t>
  </si>
  <si>
    <t xml:space="preserve"> </t>
  </si>
  <si>
    <t>Part 1: Level 6 Marks</t>
  </si>
  <si>
    <r>
      <rPr>
        <b/>
        <sz val="12"/>
        <color theme="1"/>
        <rFont val="Aptos Narrow"/>
        <family val="2"/>
        <scheme val="minor"/>
      </rPr>
      <t>Step 1: Enter all your credits from Level 6</t>
    </r>
    <r>
      <rPr>
        <sz val="11"/>
        <color theme="1"/>
        <rFont val="Aptos Narrow"/>
        <family val="2"/>
        <scheme val="minor"/>
      </rPr>
      <t xml:space="preserve"> 
(or above).
Enter each module name, starting with the module you achieved your highest mark on and continue down until you reach your lowest mark. </t>
    </r>
  </si>
  <si>
    <r>
      <rPr>
        <b/>
        <sz val="12"/>
        <color theme="1"/>
        <rFont val="Aptos Narrow"/>
        <family val="2"/>
        <scheme val="minor"/>
      </rPr>
      <t>Step 2:</t>
    </r>
    <r>
      <rPr>
        <sz val="11"/>
        <color theme="1"/>
        <rFont val="Aptos Narrow"/>
        <family val="2"/>
        <scheme val="minor"/>
      </rPr>
      <t xml:space="preserve"> Enter the number of credits the module is worth. </t>
    </r>
  </si>
  <si>
    <r>
      <rPr>
        <b/>
        <sz val="12"/>
        <color theme="1"/>
        <rFont val="Aptos Narrow"/>
        <family val="2"/>
        <scheme val="minor"/>
      </rPr>
      <t xml:space="preserve">Step 3: </t>
    </r>
    <r>
      <rPr>
        <sz val="11"/>
        <color theme="1"/>
        <rFont val="Aptos Narrow"/>
        <family val="2"/>
        <scheme val="minor"/>
      </rPr>
      <t xml:space="preserve">List your overall module mark here. 
</t>
    </r>
    <r>
      <rPr>
        <sz val="11"/>
        <color theme="1"/>
        <rFont val="Aptos Narrow"/>
        <family val="2"/>
        <scheme val="minor"/>
      </rPr>
      <t>If the module outcome was Pass (and not a mark), please leave this blank.</t>
    </r>
  </si>
  <si>
    <t>Do not touch this column - HIDE ME</t>
  </si>
  <si>
    <t>Module Name</t>
  </si>
  <si>
    <t>Module Credits</t>
  </si>
  <si>
    <t>Module Mark</t>
  </si>
  <si>
    <t>Weighting</t>
  </si>
  <si>
    <t>Total</t>
  </si>
  <si>
    <t>Credits Included</t>
  </si>
  <si>
    <t>Credits remaining</t>
  </si>
  <si>
    <t>Part 2: Level 5 Marks</t>
  </si>
  <si>
    <r>
      <rPr>
        <b/>
        <sz val="12"/>
        <color theme="1"/>
        <rFont val="Aptos Narrow"/>
        <family val="2"/>
        <scheme val="minor"/>
      </rPr>
      <t xml:space="preserve">Step 1: </t>
    </r>
    <r>
      <rPr>
        <sz val="11"/>
        <color theme="1"/>
        <rFont val="Aptos Narrow"/>
        <family val="2"/>
        <scheme val="minor"/>
      </rPr>
      <t xml:space="preserve"> </t>
    </r>
    <r>
      <rPr>
        <b/>
        <sz val="12"/>
        <color theme="1"/>
        <rFont val="Aptos Narrow"/>
        <family val="2"/>
        <scheme val="minor"/>
      </rPr>
      <t xml:space="preserve">Enter your best 100 credits from Level 5.
</t>
    </r>
    <r>
      <rPr>
        <sz val="11"/>
        <color theme="1"/>
        <rFont val="Aptos Narrow"/>
        <family val="2"/>
        <scheme val="minor"/>
      </rPr>
      <t xml:space="preserve"> 
Enter each module name, starting with the module you achieved your highest mark on and continue down until you reach your lowest mark.</t>
    </r>
  </si>
  <si>
    <r>
      <rPr>
        <b/>
        <sz val="12"/>
        <color theme="1"/>
        <rFont val="Aptos Narrow"/>
        <family val="2"/>
        <scheme val="minor"/>
      </rPr>
      <t>Step 2:</t>
    </r>
    <r>
      <rPr>
        <sz val="11"/>
        <color theme="1"/>
        <rFont val="Aptos Narrow"/>
        <family val="2"/>
        <scheme val="minor"/>
      </rPr>
      <t xml:space="preserve"> Enter the number of credits the module is worth </t>
    </r>
  </si>
  <si>
    <r>
      <rPr>
        <b/>
        <sz val="12"/>
        <color theme="1"/>
        <rFont val="Aptos Narrow"/>
        <family val="2"/>
        <scheme val="minor"/>
      </rPr>
      <t xml:space="preserve">Step 3: </t>
    </r>
    <r>
      <rPr>
        <sz val="11"/>
        <color theme="1"/>
        <rFont val="Aptos Narrow"/>
        <family val="2"/>
        <scheme val="minor"/>
      </rPr>
      <t xml:space="preserve">List your overall module mark here
</t>
    </r>
    <r>
      <rPr>
        <sz val="11"/>
        <color theme="1"/>
        <rFont val="Aptos Narrow"/>
        <family val="2"/>
        <scheme val="minor"/>
      </rPr>
      <t>If the module outcome was Pass (and not a mark), please leave this blank.</t>
    </r>
  </si>
  <si>
    <r>
      <rPr>
        <b/>
        <sz val="12"/>
        <color theme="1"/>
        <rFont val="Aptos Narrow"/>
        <family val="2"/>
        <scheme val="minor"/>
      </rPr>
      <t>Step 4:</t>
    </r>
    <r>
      <rPr>
        <sz val="11"/>
        <color theme="1"/>
        <rFont val="Aptos Narrow"/>
        <family val="2"/>
        <scheme val="minor"/>
      </rPr>
      <t xml:space="preserve"> Number of credits to include in calculation 
</t>
    </r>
    <r>
      <rPr>
        <sz val="10"/>
        <color theme="1"/>
        <rFont val="Aptos Narrow"/>
        <family val="2"/>
        <scheme val="minor"/>
      </rPr>
      <t>Enter the credit value of the module, unless it is greater than the number of credits remaining (see next column).
 If it is greater, enter the number of credits remaining</t>
    </r>
  </si>
  <si>
    <r>
      <rPr>
        <b/>
        <sz val="12"/>
        <color theme="1"/>
        <rFont val="Aptos Narrow"/>
        <family val="2"/>
        <scheme val="minor"/>
      </rPr>
      <t>Step 5:</t>
    </r>
    <r>
      <rPr>
        <sz val="11"/>
        <color theme="1"/>
        <rFont val="Aptos Narrow"/>
        <family val="2"/>
        <scheme val="minor"/>
      </rPr>
      <t xml:space="preserve"> Check the number of credits remaining to enter in the next row
</t>
    </r>
    <r>
      <rPr>
        <sz val="10"/>
        <color theme="1"/>
        <rFont val="Aptos Narrow"/>
        <family val="2"/>
        <scheme val="minor"/>
      </rPr>
      <t>(stop when you get to 0)</t>
    </r>
  </si>
  <si>
    <t>Credits to Include</t>
  </si>
  <si>
    <t xml:space="preserve">Credits Remaining </t>
  </si>
  <si>
    <t>TOTAL BEST 100</t>
  </si>
  <si>
    <t>AVG BEST 100</t>
  </si>
  <si>
    <t>TOTAL</t>
  </si>
  <si>
    <t>Estimated Outcome</t>
  </si>
  <si>
    <t xml:space="preserve">Based on your marks above, your estimated overall mark is: </t>
  </si>
  <si>
    <t>Your estimated degree outcome is:</t>
  </si>
  <si>
    <r>
      <rPr>
        <b/>
        <sz val="11"/>
        <color theme="1"/>
        <rFont val="Aptos Narrow"/>
        <family val="2"/>
        <scheme val="minor"/>
      </rPr>
      <t>PLEASE READ THIS GUIDANCE BEFORE USING THE CALCULATOR</t>
    </r>
    <r>
      <rPr>
        <sz val="11"/>
        <color theme="1"/>
        <rFont val="Aptos Narrow"/>
        <family val="2"/>
        <scheme val="minor"/>
      </rPr>
      <t xml:space="preserve">
</t>
    </r>
  </si>
  <si>
    <r>
      <t xml:space="preserve">Important: This calculator is designed to calculate Honours Degrees where you </t>
    </r>
    <r>
      <rPr>
        <b/>
        <sz val="11"/>
        <color theme="1"/>
        <rFont val="Aptos Narrow"/>
        <family val="2"/>
        <scheme val="minor"/>
      </rPr>
      <t>started studying on your course for the first time AFTER 1st August 2022</t>
    </r>
    <r>
      <rPr>
        <sz val="11"/>
        <color theme="1"/>
        <rFont val="Aptos Narrow"/>
        <family val="2"/>
        <scheme val="minor"/>
      </rPr>
      <t xml:space="preserve">. If you started your degree BEFORE 31st July 2022, this is not the correct calculator for you. </t>
    </r>
  </si>
  <si>
    <t>IMPORTANT NOTES</t>
  </si>
  <si>
    <t xml:space="preserve">1. Any outcome that you calculate is based solely on your selection of marks, and the University will not be bound by any calculation that you create. </t>
  </si>
  <si>
    <t>2. The academic record system calculates using unrounded marks. However, the marks you see on myUWE are rounded up or down to the nearest whole number. This means there is normally a slight difference between your estimate and your actual final outcome. In some cases this can be the difference between two classifications.</t>
  </si>
  <si>
    <t>3. Some programmes have variant regulations which deviate from the standard classification calculation. Please consult your Programme Specification to check if your programme is subject to any variant regulations.</t>
  </si>
  <si>
    <t>If you have any difficulty using this calculator or you need some more advice, please speak to a Student Adviser through the Information Point</t>
  </si>
  <si>
    <r>
      <rPr>
        <b/>
        <sz val="16"/>
        <color theme="1"/>
        <rFont val="Aptos Narrow"/>
        <family val="2"/>
        <scheme val="minor"/>
      </rPr>
      <t>UWE Bristol - Degree Classification Estimator:</t>
    </r>
    <r>
      <rPr>
        <sz val="16"/>
        <color theme="1"/>
        <rFont val="Aptos Narrow"/>
        <family val="2"/>
        <scheme val="minor"/>
      </rPr>
      <t xml:space="preserve"> </t>
    </r>
    <r>
      <rPr>
        <b/>
        <sz val="16"/>
        <color theme="1"/>
        <rFont val="Aptos Narrow"/>
        <family val="2"/>
        <scheme val="minor"/>
      </rPr>
      <t xml:space="preserve"> Honours Degrees
Over 360 Credits</t>
    </r>
  </si>
  <si>
    <r>
      <t xml:space="preserve">
The calculator, located on the Calculator tab, is designed to work where your degree is comprising of </t>
    </r>
    <r>
      <rPr>
        <b/>
        <sz val="11"/>
        <color theme="1"/>
        <rFont val="Aptos Narrow"/>
        <family val="2"/>
        <scheme val="minor"/>
      </rPr>
      <t>more than</t>
    </r>
    <r>
      <rPr>
        <sz val="11"/>
        <color theme="1"/>
        <rFont val="Aptos Narrow"/>
        <family val="2"/>
        <scheme val="minor"/>
      </rPr>
      <t xml:space="preserve"> 360 credits with 120 credits in Level 5 and </t>
    </r>
    <r>
      <rPr>
        <b/>
        <sz val="11"/>
        <color theme="1"/>
        <rFont val="Aptos Narrow"/>
        <family val="2"/>
        <scheme val="minor"/>
      </rPr>
      <t>more than 120 credits in Level 6,</t>
    </r>
    <r>
      <rPr>
        <sz val="11"/>
        <color theme="1"/>
        <rFont val="Aptos Narrow"/>
        <family val="2"/>
        <scheme val="minor"/>
      </rPr>
      <t xml:space="preserve"> assessed under the university's standard academic regulations. The calculation uses all of your credits at level 6 or above and your best 100 credits at level 5.
 If you do not have all your marks yet, you can still use this calculator with marks you hope to achieve in those modules to estimate your outcome.  </t>
    </r>
  </si>
  <si>
    <t>UBGMQD-30-3 Final Year Project</t>
  </si>
  <si>
    <t>UBGMPU-30-3 Environmental Management in the Global South</t>
  </si>
  <si>
    <t>UBGMJC-30-3 Advanced Geographic Expedition</t>
  </si>
  <si>
    <t>UBGMME-30-3: Water and Energy Futures</t>
  </si>
  <si>
    <t>UBGMJ6-15-2 Professional Development for Geographers</t>
  </si>
  <si>
    <t>UBGLXX-30-2 Researching Human Geography</t>
  </si>
  <si>
    <t>UBGLE1-15-2 Climate and Environmental Justice</t>
  </si>
  <si>
    <t>UBGLXG-15-2 City Regeneration</t>
  </si>
  <si>
    <t>UBGMYU-15-2 Geopolitics of Migration</t>
  </si>
  <si>
    <t>UBGMWD-15-2 Sustainable Resource Management</t>
  </si>
  <si>
    <t>UBGMSD-15-2 Geographies of Security</t>
  </si>
  <si>
    <t>UBGMRE-30-3: Geographical Maps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</si>
</sst>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ptos Narrow"/>
      <family val="2"/>
      <scheme val="minor"/>
    </font>
    <font>
      <sz val="12"/>
      <color theme="1"/>
      <name val="Arial"/>
      <family val="2"/>
    </font>
    <font>
      <sz val="16"/>
      <color theme="1"/>
      <name val="Aptos Narrow"/>
      <family val="2"/>
      <scheme val="minor"/>
    </font>
    <font>
      <b/>
      <sz val="16"/>
      <color theme="1"/>
      <name val="Aptos Narrow"/>
      <family val="2"/>
      <scheme val="minor"/>
    </font>
    <font>
      <b/>
      <sz val="14"/>
      <color theme="1"/>
      <name val="Arial"/>
      <family val="2"/>
    </font>
    <font>
      <b/>
      <sz val="12"/>
      <color theme="1"/>
      <name val="Arial"/>
      <family val="2"/>
    </font>
    <font>
      <b/>
      <sz val="14"/>
      <name val="Arial"/>
      <family val="2"/>
    </font>
    <font>
      <b/>
      <sz val="12"/>
      <color theme="1"/>
      <name val="Aptos Narrow"/>
      <family val="2"/>
      <scheme val="minor"/>
    </font>
    <font>
      <sz val="10"/>
      <color theme="1"/>
      <name val="Aptos Narrow"/>
      <family val="2"/>
      <scheme val="minor"/>
    </font>
    <font>
      <sz val="12"/>
      <color rgb="FFFF0000"/>
      <name val="Aptos Narrow"/>
      <family val="2"/>
      <scheme val="minor"/>
    </font>
    <font>
      <b/>
      <sz val="12"/>
      <color rgb="FFFF0000"/>
      <name val="Aptos Narrow"/>
      <family val="2"/>
      <scheme val="minor"/>
    </font>
    <font>
      <b/>
      <sz val="18"/>
      <color theme="1"/>
      <name val="Arial"/>
      <family val="2"/>
    </font>
    <font>
      <sz val="14"/>
      <name val="Arial"/>
      <family val="2"/>
    </font>
    <font>
      <sz val="11"/>
      <color theme="1"/>
      <name val="Arial"/>
      <family val="2"/>
    </font>
    <font>
      <b/>
      <sz val="18"/>
      <color theme="1"/>
      <name val="Aptos Narrow"/>
      <family val="2"/>
      <scheme val="minor"/>
    </font>
    <font>
      <b/>
      <sz val="11"/>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AEB"/>
        <bgColor indexed="64"/>
      </patternFill>
    </fill>
    <fill>
      <patternFill patternType="solid">
        <fgColor theme="7" tint="0.59999389629810485"/>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2" fillId="2" borderId="0" xfId="0" applyFont="1" applyFill="1" applyAlignment="1">
      <alignment horizontal="center" vertical="center"/>
    </xf>
    <xf numFmtId="0" fontId="3" fillId="2" borderId="0" xfId="0" applyFont="1" applyFill="1" applyAlignment="1">
      <alignment vertical="center" wrapText="1"/>
    </xf>
    <xf numFmtId="0" fontId="2" fillId="0" borderId="0" xfId="0" applyFont="1" applyAlignment="1">
      <alignment horizontal="center" vertical="center"/>
    </xf>
    <xf numFmtId="0" fontId="1" fillId="2" borderId="0" xfId="0" applyFont="1" applyFill="1" applyAlignment="1">
      <alignment horizontal="center" wrapText="1"/>
    </xf>
    <xf numFmtId="0" fontId="1" fillId="2" borderId="0" xfId="0" applyFont="1" applyFill="1" applyAlignment="1">
      <alignment wrapText="1"/>
    </xf>
    <xf numFmtId="0" fontId="6" fillId="0" borderId="0" xfId="0" applyFont="1" applyAlignment="1">
      <alignment vertical="center"/>
    </xf>
    <xf numFmtId="0" fontId="7" fillId="2" borderId="0" xfId="0" applyFont="1" applyFill="1" applyAlignment="1">
      <alignment horizontal="center" vertical="center" textRotation="90" wrapText="1"/>
    </xf>
    <xf numFmtId="0" fontId="2" fillId="3" borderId="0" xfId="0" applyFont="1" applyFill="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2" fillId="0" borderId="0" xfId="0" applyFont="1" applyAlignment="1">
      <alignment horizontal="center" vertical="center" wrapText="1"/>
    </xf>
    <xf numFmtId="0" fontId="6" fillId="2" borderId="0" xfId="0" applyFont="1" applyFill="1" applyAlignment="1">
      <alignment horizontal="center" vertical="center"/>
    </xf>
    <xf numFmtId="0" fontId="6" fillId="3" borderId="0" xfId="0" applyFont="1" applyFill="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6" fillId="0" borderId="0" xfId="0" applyFont="1" applyAlignment="1">
      <alignment horizontal="center" vertical="center"/>
    </xf>
    <xf numFmtId="0" fontId="0" fillId="5" borderId="1" xfId="0" applyFill="1" applyBorder="1" applyAlignment="1" applyProtection="1">
      <alignment horizontal="left" vertical="center"/>
      <protection locked="0"/>
    </xf>
    <xf numFmtId="0" fontId="0" fillId="5" borderId="1" xfId="0" applyFill="1" applyBorder="1" applyAlignment="1" applyProtection="1">
      <alignment horizontal="center" vertical="center"/>
      <protection locked="0"/>
    </xf>
    <xf numFmtId="0" fontId="10" fillId="5" borderId="1" xfId="0" applyFont="1" applyFill="1" applyBorder="1" applyAlignment="1">
      <alignment horizontal="center" vertical="center"/>
    </xf>
    <xf numFmtId="0" fontId="0" fillId="5" borderId="1" xfId="0" quotePrefix="1" applyFill="1" applyBorder="1" applyAlignment="1" applyProtection="1">
      <alignment horizontal="center" vertical="center"/>
      <protection locked="0"/>
    </xf>
    <xf numFmtId="0" fontId="0" fillId="5" borderId="0" xfId="0" applyFill="1" applyAlignment="1">
      <alignment horizontal="left" vertical="center"/>
    </xf>
    <xf numFmtId="0" fontId="0" fillId="5" borderId="0" xfId="0" applyFill="1" applyAlignment="1">
      <alignment horizontal="center" vertical="center"/>
    </xf>
    <xf numFmtId="0" fontId="10" fillId="5" borderId="0" xfId="0" applyFont="1" applyFill="1" applyAlignment="1">
      <alignment horizontal="center" vertical="center"/>
    </xf>
    <xf numFmtId="0" fontId="12" fillId="2"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xf>
    <xf numFmtId="0" fontId="13" fillId="2" borderId="0" xfId="0" applyFont="1" applyFill="1" applyAlignment="1">
      <alignment horizontal="center" vertical="center" textRotation="90" wrapText="1"/>
    </xf>
    <xf numFmtId="0" fontId="0" fillId="5" borderId="1" xfId="0" applyFill="1" applyBorder="1" applyAlignment="1">
      <alignment horizontal="center" vertical="center"/>
    </xf>
    <xf numFmtId="0" fontId="2" fillId="2" borderId="0" xfId="0" applyFont="1" applyFill="1" applyAlignment="1">
      <alignment vertical="center" wrapText="1"/>
    </xf>
    <xf numFmtId="0" fontId="14" fillId="7" borderId="4" xfId="0" applyFont="1" applyFill="1" applyBorder="1" applyAlignment="1">
      <alignment horizontal="center" vertical="center" wrapText="1"/>
    </xf>
    <xf numFmtId="2" fontId="14" fillId="7" borderId="5" xfId="0" applyNumberFormat="1" applyFont="1" applyFill="1" applyBorder="1" applyAlignment="1">
      <alignment horizontal="center" vertical="center"/>
    </xf>
    <xf numFmtId="0" fontId="14" fillId="2" borderId="0" xfId="0" applyFont="1" applyFill="1" applyAlignment="1">
      <alignment vertical="center" wrapText="1"/>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5" fillId="2" borderId="0" xfId="0" applyFont="1" applyFill="1" applyAlignment="1">
      <alignment horizontal="right" vertical="center"/>
    </xf>
    <xf numFmtId="0" fontId="0" fillId="2" borderId="0" xfId="0" applyFill="1"/>
    <xf numFmtId="0" fontId="0" fillId="2" borderId="0" xfId="0" applyFill="1" applyAlignment="1">
      <alignment wrapText="1"/>
    </xf>
    <xf numFmtId="0" fontId="0" fillId="4" borderId="1" xfId="0" applyFill="1" applyBorder="1" applyAlignment="1">
      <alignment horizontal="center" vertical="center" wrapText="1"/>
    </xf>
    <xf numFmtId="0" fontId="8" fillId="4" borderId="1" xfId="0" applyFont="1" applyFill="1" applyBorder="1" applyAlignment="1">
      <alignment horizontal="center" vertical="center"/>
    </xf>
    <xf numFmtId="0" fontId="0" fillId="5" borderId="1" xfId="0" applyFill="1" applyBorder="1" applyAlignment="1">
      <alignment horizontal="left" vertical="center"/>
    </xf>
    <xf numFmtId="0" fontId="0" fillId="6" borderId="1" xfId="0" applyFill="1" applyBorder="1" applyAlignment="1">
      <alignment horizontal="center" vertical="center"/>
    </xf>
    <xf numFmtId="0" fontId="0" fillId="5" borderId="1" xfId="0" applyFill="1" applyBorder="1" applyAlignment="1">
      <alignment horizontal="left" vertical="center" wrapText="1"/>
    </xf>
    <xf numFmtId="0" fontId="0" fillId="5" borderId="1" xfId="0" applyFill="1" applyBorder="1" applyAlignment="1">
      <alignment horizontal="center" vertical="center" wrapText="1"/>
    </xf>
    <xf numFmtId="0" fontId="0" fillId="5" borderId="1" xfId="0" quotePrefix="1" applyFill="1" applyBorder="1" applyAlignment="1">
      <alignment horizontal="center" vertical="center"/>
    </xf>
    <xf numFmtId="0" fontId="0" fillId="2" borderId="0" xfId="0" applyFill="1" applyAlignment="1">
      <alignment horizontal="center" wrapText="1"/>
    </xf>
    <xf numFmtId="0" fontId="3" fillId="2" borderId="0" xfId="0" applyFont="1" applyFill="1" applyAlignment="1">
      <alignment horizontal="center" vertical="center" wrapText="1"/>
    </xf>
    <xf numFmtId="0" fontId="1" fillId="2" borderId="0" xfId="0" applyFont="1" applyFill="1" applyAlignment="1">
      <alignment horizontal="center" wrapText="1"/>
    </xf>
    <xf numFmtId="0" fontId="1" fillId="8" borderId="0" xfId="0" applyFont="1" applyFill="1" applyAlignment="1">
      <alignment horizontal="center" wrapText="1"/>
    </xf>
    <xf numFmtId="0" fontId="16" fillId="2" borderId="0" xfId="0" applyFont="1" applyFill="1" applyAlignment="1">
      <alignment horizontal="center" wrapText="1"/>
    </xf>
    <xf numFmtId="0" fontId="6" fillId="2" borderId="0" xfId="0" applyFont="1" applyFill="1" applyAlignment="1">
      <alignment horizontal="left" vertical="center"/>
    </xf>
    <xf numFmtId="0" fontId="15" fillId="2" borderId="0" xfId="0" applyFont="1" applyFill="1" applyAlignment="1">
      <alignment horizontal="center" vertical="center"/>
    </xf>
    <xf numFmtId="0" fontId="5" fillId="3" borderId="0" xfId="0" applyFont="1" applyFill="1" applyAlignment="1">
      <alignment horizont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0BD0-310A-4CB8-AFF1-567C7D2A8BAD}">
  <dimension ref="A1:O13"/>
  <sheetViews>
    <sheetView workbookViewId="0">
      <selection activeCell="B3" sqref="A1:XFD1048576"/>
    </sheetView>
  </sheetViews>
  <sheetFormatPr defaultColWidth="0" defaultRowHeight="14.5" zeroHeight="1" x14ac:dyDescent="0.35"/>
  <cols>
    <col min="1" max="1" width="3.08984375" customWidth="1"/>
    <col min="2" max="14" width="6.6328125" customWidth="1"/>
    <col min="15" max="16384" width="6.6328125" hidden="1"/>
  </cols>
  <sheetData>
    <row r="1" spans="1:15" ht="61.5" customHeight="1" x14ac:dyDescent="0.35">
      <c r="A1" s="38"/>
      <c r="B1" s="48" t="s">
        <v>36</v>
      </c>
      <c r="C1" s="48"/>
      <c r="D1" s="48"/>
      <c r="E1" s="48"/>
      <c r="F1" s="48"/>
      <c r="G1" s="48"/>
      <c r="H1" s="48"/>
      <c r="I1" s="48"/>
      <c r="J1" s="48"/>
      <c r="K1" s="48"/>
      <c r="L1" s="48"/>
      <c r="M1" s="48"/>
      <c r="N1" s="2"/>
      <c r="O1" s="2"/>
    </row>
    <row r="2" spans="1:15" ht="31" customHeight="1" x14ac:dyDescent="0.35">
      <c r="A2" s="38"/>
      <c r="B2" s="47" t="s">
        <v>29</v>
      </c>
      <c r="C2" s="49"/>
      <c r="D2" s="49"/>
      <c r="E2" s="49"/>
      <c r="F2" s="49"/>
      <c r="G2" s="49"/>
      <c r="H2" s="49"/>
      <c r="I2" s="49"/>
      <c r="J2" s="49"/>
      <c r="K2" s="49"/>
      <c r="L2" s="49"/>
      <c r="M2" s="49"/>
      <c r="N2" s="2"/>
      <c r="O2" s="2"/>
    </row>
    <row r="3" spans="1:15" ht="49" customHeight="1" x14ac:dyDescent="0.35">
      <c r="A3" s="38"/>
      <c r="B3" s="50" t="s">
        <v>30</v>
      </c>
      <c r="C3" s="50"/>
      <c r="D3" s="50"/>
      <c r="E3" s="50"/>
      <c r="F3" s="50"/>
      <c r="G3" s="50"/>
      <c r="H3" s="50"/>
      <c r="I3" s="50"/>
      <c r="J3" s="50"/>
      <c r="K3" s="50"/>
      <c r="L3" s="50"/>
      <c r="M3" s="50"/>
      <c r="N3" s="2"/>
      <c r="O3" s="2"/>
    </row>
    <row r="4" spans="1:15" ht="120.75" customHeight="1" x14ac:dyDescent="0.35">
      <c r="A4" s="38"/>
      <c r="B4" s="47" t="s">
        <v>37</v>
      </c>
      <c r="C4" s="49"/>
      <c r="D4" s="49"/>
      <c r="E4" s="49"/>
      <c r="F4" s="49"/>
      <c r="G4" s="49"/>
      <c r="H4" s="49"/>
      <c r="I4" s="49"/>
      <c r="J4" s="49"/>
      <c r="K4" s="49"/>
      <c r="L4" s="49"/>
      <c r="M4" s="49"/>
      <c r="N4" s="5"/>
      <c r="O4" s="5"/>
    </row>
    <row r="5" spans="1:15" ht="36.65" customHeight="1" x14ac:dyDescent="0.35">
      <c r="A5" s="38"/>
      <c r="B5" s="51" t="s">
        <v>31</v>
      </c>
      <c r="C5" s="51"/>
      <c r="D5" s="51"/>
      <c r="E5" s="51"/>
      <c r="F5" s="51"/>
      <c r="G5" s="51"/>
      <c r="H5" s="51"/>
      <c r="I5" s="51"/>
      <c r="J5" s="51"/>
      <c r="K5" s="51"/>
      <c r="L5" s="51"/>
      <c r="M5" s="51"/>
      <c r="N5" s="5"/>
      <c r="O5" s="5"/>
    </row>
    <row r="6" spans="1:15" s="38" customFormat="1" ht="46" customHeight="1" x14ac:dyDescent="0.35">
      <c r="B6" s="47" t="s">
        <v>32</v>
      </c>
      <c r="C6" s="47"/>
      <c r="D6" s="47"/>
      <c r="E6" s="47"/>
      <c r="F6" s="47"/>
      <c r="G6" s="47"/>
      <c r="H6" s="47"/>
      <c r="I6" s="47"/>
      <c r="J6" s="47"/>
      <c r="K6" s="47"/>
      <c r="L6" s="47"/>
      <c r="M6" s="47"/>
    </row>
    <row r="7" spans="1:15" s="38" customFormat="1" ht="24.65" customHeight="1" x14ac:dyDescent="0.35">
      <c r="B7" s="47" t="s">
        <v>33</v>
      </c>
      <c r="C7" s="47"/>
      <c r="D7" s="47"/>
      <c r="E7" s="47"/>
      <c r="F7" s="47"/>
      <c r="G7" s="47"/>
      <c r="H7" s="47"/>
      <c r="I7" s="47"/>
      <c r="J7" s="47"/>
      <c r="K7" s="47"/>
      <c r="L7" s="47"/>
      <c r="M7" s="47"/>
    </row>
    <row r="8" spans="1:15" s="38" customFormat="1" ht="50.5" customHeight="1" x14ac:dyDescent="0.35">
      <c r="B8" s="47"/>
      <c r="C8" s="47"/>
      <c r="D8" s="47"/>
      <c r="E8" s="47"/>
      <c r="F8" s="47"/>
      <c r="G8" s="47"/>
      <c r="H8" s="47"/>
      <c r="I8" s="47"/>
      <c r="J8" s="47"/>
      <c r="K8" s="47"/>
      <c r="L8" s="47"/>
      <c r="M8" s="47"/>
    </row>
    <row r="9" spans="1:15" s="38" customFormat="1" ht="59.5" customHeight="1" x14ac:dyDescent="0.35">
      <c r="B9" s="47" t="s">
        <v>34</v>
      </c>
      <c r="C9" s="47"/>
      <c r="D9" s="47"/>
      <c r="E9" s="47"/>
      <c r="F9" s="47"/>
      <c r="G9" s="47"/>
      <c r="H9" s="47"/>
      <c r="I9" s="47"/>
      <c r="J9" s="47"/>
      <c r="K9" s="47"/>
      <c r="L9" s="47"/>
      <c r="M9" s="47"/>
    </row>
    <row r="10" spans="1:15" s="38" customFormat="1" ht="15.65" customHeight="1" x14ac:dyDescent="0.35">
      <c r="B10" s="39"/>
      <c r="C10" s="39"/>
      <c r="D10" s="39"/>
      <c r="E10" s="39"/>
      <c r="F10" s="39"/>
      <c r="G10" s="39"/>
      <c r="H10" s="39"/>
      <c r="I10" s="39"/>
      <c r="J10" s="39"/>
      <c r="K10" s="39"/>
      <c r="L10" s="39"/>
      <c r="M10" s="39"/>
    </row>
    <row r="11" spans="1:15" s="38" customFormat="1" ht="36" customHeight="1" x14ac:dyDescent="0.35">
      <c r="B11" s="47" t="s">
        <v>35</v>
      </c>
      <c r="C11" s="47"/>
      <c r="D11" s="47"/>
      <c r="E11" s="47"/>
      <c r="F11" s="47"/>
      <c r="G11" s="47"/>
      <c r="H11" s="47"/>
      <c r="I11" s="47"/>
      <c r="J11" s="47"/>
      <c r="K11" s="47"/>
      <c r="L11" s="47"/>
      <c r="M11" s="47"/>
    </row>
    <row r="12" spans="1:15" s="38" customFormat="1" ht="16.5" customHeight="1" x14ac:dyDescent="0.35"/>
    <row r="13" spans="1:15" ht="9.65" hidden="1" customHeight="1" x14ac:dyDescent="0.35">
      <c r="A13" s="38"/>
    </row>
  </sheetData>
  <sheetProtection algorithmName="SHA-512" hashValue="6bRd/wGu23fItO+poIuXCKEJwwzdzX7ZS/Wqu99lr5d0U2+HqW5h8xMWx7zK2RUN/fi4UWb2i+gTe6q6wrVahg==" saltValue="y3+PyRlh1KaroxBC1jwUdg==" spinCount="100000" sheet="1" objects="1" scenarios="1" selectLockedCells="1"/>
  <mergeCells count="9">
    <mergeCell ref="B7:M8"/>
    <mergeCell ref="B9:M9"/>
    <mergeCell ref="B11:M11"/>
    <mergeCell ref="B1:M1"/>
    <mergeCell ref="B2:M2"/>
    <mergeCell ref="B3:M3"/>
    <mergeCell ref="B4:M4"/>
    <mergeCell ref="B5:M5"/>
    <mergeCell ref="B6:M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0474-3EC2-47C9-903D-5DFA0796F969}">
  <dimension ref="A1:AF51"/>
  <sheetViews>
    <sheetView tabSelected="1" zoomScale="70" zoomScaleNormal="70" workbookViewId="0">
      <selection activeCell="F17" sqref="F17"/>
    </sheetView>
  </sheetViews>
  <sheetFormatPr defaultColWidth="0" defaultRowHeight="15.5" zeroHeight="1" x14ac:dyDescent="0.35"/>
  <cols>
    <col min="1" max="1" width="5.54296875" style="3" customWidth="1"/>
    <col min="2" max="2" width="6.26953125" style="3" hidden="1"/>
    <col min="3" max="3" width="1.54296875" style="3" customWidth="1"/>
    <col min="4" max="4" width="46.54296875" style="3" customWidth="1"/>
    <col min="5" max="5" width="19.453125" style="3" customWidth="1"/>
    <col min="6" max="6" width="20.54296875" style="3" customWidth="1"/>
    <col min="7" max="7" width="28.453125" style="3" customWidth="1"/>
    <col min="8" max="8" width="17.7265625" style="3" customWidth="1"/>
    <col min="9" max="10" width="16.453125" style="3" hidden="1" customWidth="1"/>
    <col min="11" max="11" width="1.7265625" style="3" customWidth="1"/>
    <col min="12" max="12" width="7.453125" style="3" customWidth="1"/>
    <col min="13" max="13" width="11.81640625" style="3" hidden="1" customWidth="1"/>
    <col min="14" max="23" width="0" style="3" hidden="1" customWidth="1"/>
    <col min="24" max="24" width="11.81640625" style="3" hidden="1" customWidth="1"/>
    <col min="25" max="32" width="0" style="3" hidden="1" customWidth="1"/>
    <col min="33" max="16384" width="11.81640625" style="3" hidden="1"/>
  </cols>
  <sheetData>
    <row r="1" spans="1:13" ht="49" customHeight="1" x14ac:dyDescent="0.35">
      <c r="A1" s="1"/>
      <c r="B1" s="1"/>
      <c r="C1" s="1"/>
      <c r="D1" s="48" t="s">
        <v>0</v>
      </c>
      <c r="E1" s="48"/>
      <c r="F1" s="48"/>
      <c r="G1" s="48"/>
      <c r="H1" s="48"/>
      <c r="I1" s="2"/>
      <c r="J1" s="2"/>
      <c r="K1" s="2"/>
      <c r="L1" s="2"/>
      <c r="M1" s="1"/>
    </row>
    <row r="2" spans="1:13" ht="89.5" customHeight="1" x14ac:dyDescent="0.35">
      <c r="A2" s="1"/>
      <c r="B2" s="1"/>
      <c r="C2" s="1"/>
      <c r="D2" s="49" t="s">
        <v>1</v>
      </c>
      <c r="E2" s="49"/>
      <c r="F2" s="49"/>
      <c r="G2" s="49"/>
      <c r="H2" s="49"/>
      <c r="I2" s="49"/>
      <c r="J2" s="49"/>
      <c r="K2" s="5"/>
      <c r="L2" s="5"/>
      <c r="M2" s="1"/>
    </row>
    <row r="3" spans="1:13" ht="29.15" customHeight="1" x14ac:dyDescent="0.35">
      <c r="A3" s="1"/>
      <c r="B3" s="1"/>
      <c r="C3" s="1"/>
      <c r="D3" s="49"/>
      <c r="E3" s="49"/>
      <c r="F3" s="49"/>
      <c r="G3" s="4" t="s">
        <v>2</v>
      </c>
      <c r="H3" s="4"/>
      <c r="I3" s="4"/>
      <c r="J3" s="4"/>
      <c r="K3" s="1"/>
      <c r="L3" s="1"/>
      <c r="M3" s="1"/>
    </row>
    <row r="4" spans="1:13" ht="25" customHeight="1" x14ac:dyDescent="0.4">
      <c r="A4" s="1"/>
      <c r="B4" s="1"/>
      <c r="C4" s="54" t="s">
        <v>3</v>
      </c>
      <c r="D4" s="54"/>
      <c r="E4" s="6"/>
      <c r="F4" s="1"/>
      <c r="G4" s="1"/>
      <c r="H4" s="1"/>
      <c r="I4" s="1"/>
      <c r="J4" s="1"/>
      <c r="K4" s="1"/>
      <c r="L4" s="1"/>
      <c r="M4" s="1"/>
    </row>
    <row r="5" spans="1:13" ht="9.65" customHeight="1" x14ac:dyDescent="0.35">
      <c r="A5" s="1"/>
      <c r="B5" s="7"/>
      <c r="C5" s="8"/>
      <c r="D5" s="8"/>
      <c r="E5" s="8"/>
      <c r="F5" s="8"/>
      <c r="G5" s="8"/>
      <c r="H5" s="8"/>
      <c r="I5" s="8"/>
      <c r="J5" s="8"/>
      <c r="K5" s="8"/>
      <c r="L5" s="1"/>
      <c r="M5" s="1"/>
    </row>
    <row r="6" spans="1:13" s="13" customFormat="1" ht="151" customHeight="1" x14ac:dyDescent="0.35">
      <c r="A6" s="9"/>
      <c r="B6" s="7"/>
      <c r="C6" s="10"/>
      <c r="D6" s="11" t="s">
        <v>4</v>
      </c>
      <c r="E6" s="11" t="s">
        <v>5</v>
      </c>
      <c r="F6" s="11" t="s">
        <v>6</v>
      </c>
      <c r="G6" s="57"/>
      <c r="H6" s="58"/>
      <c r="I6" s="12" t="s">
        <v>7</v>
      </c>
      <c r="J6" s="12" t="s">
        <v>7</v>
      </c>
      <c r="K6" s="10"/>
      <c r="L6" s="9"/>
      <c r="M6" s="9"/>
    </row>
    <row r="7" spans="1:13" s="18" customFormat="1" ht="16" x14ac:dyDescent="0.35">
      <c r="A7" s="14"/>
      <c r="B7" s="7"/>
      <c r="C7" s="15"/>
      <c r="D7" s="16" t="s">
        <v>8</v>
      </c>
      <c r="E7" s="16" t="s">
        <v>9</v>
      </c>
      <c r="F7" s="16" t="s">
        <v>10</v>
      </c>
      <c r="G7" s="59"/>
      <c r="H7" s="60"/>
      <c r="I7" s="17" t="s">
        <v>11</v>
      </c>
      <c r="J7" s="17" t="s">
        <v>12</v>
      </c>
      <c r="K7" s="15"/>
      <c r="L7" s="14"/>
      <c r="M7" s="14"/>
    </row>
    <row r="8" spans="1:13" ht="16" x14ac:dyDescent="0.35">
      <c r="A8" s="1"/>
      <c r="B8" s="7"/>
      <c r="C8" s="8"/>
      <c r="D8" s="19"/>
      <c r="E8" s="20"/>
      <c r="F8" s="20"/>
      <c r="G8" s="59"/>
      <c r="H8" s="60"/>
      <c r="I8" s="21">
        <f>IF(ISNUMBER(F8),((E8*3)*100%),0)</f>
        <v>0</v>
      </c>
      <c r="J8" s="21">
        <f>F8*I8</f>
        <v>0</v>
      </c>
      <c r="K8" s="8"/>
      <c r="L8" s="1"/>
      <c r="M8" s="1"/>
    </row>
    <row r="9" spans="1:13" ht="16" x14ac:dyDescent="0.35">
      <c r="A9" s="1"/>
      <c r="B9" s="7"/>
      <c r="C9" s="8"/>
      <c r="D9" s="19"/>
      <c r="E9" s="20"/>
      <c r="F9" s="20"/>
      <c r="G9" s="59"/>
      <c r="H9" s="60"/>
      <c r="I9" s="21">
        <f>IF(ISNUMBER(F9),((E9*3)*100%),0)</f>
        <v>0</v>
      </c>
      <c r="J9" s="21">
        <f>F9*I9</f>
        <v>0</v>
      </c>
      <c r="K9" s="8"/>
      <c r="L9" s="1"/>
      <c r="M9" s="1"/>
    </row>
    <row r="10" spans="1:13" ht="16" x14ac:dyDescent="0.35">
      <c r="A10" s="1"/>
      <c r="B10" s="7"/>
      <c r="C10" s="8"/>
      <c r="D10" s="19"/>
      <c r="E10" s="22"/>
      <c r="F10" s="20"/>
      <c r="G10" s="59"/>
      <c r="H10" s="60"/>
      <c r="I10" s="21">
        <f>IF(ISNUMBER(F10),((E10*3)*100%),0)</f>
        <v>0</v>
      </c>
      <c r="J10" s="21">
        <f>F10*I10</f>
        <v>0</v>
      </c>
      <c r="K10" s="8"/>
      <c r="L10" s="1"/>
      <c r="M10" s="1"/>
    </row>
    <row r="11" spans="1:13" ht="16" x14ac:dyDescent="0.35">
      <c r="A11" s="1"/>
      <c r="B11" s="7"/>
      <c r="C11" s="8"/>
      <c r="D11" s="19"/>
      <c r="E11" s="20"/>
      <c r="F11" s="20"/>
      <c r="G11" s="59"/>
      <c r="H11" s="60"/>
      <c r="I11" s="21">
        <f t="shared" ref="I11:I17" si="0">IF(ISNUMBER(F11),((E11*3)*100%),0)</f>
        <v>0</v>
      </c>
      <c r="J11" s="21">
        <f t="shared" ref="J11:J17" si="1">F11*I11</f>
        <v>0</v>
      </c>
      <c r="K11" s="8"/>
      <c r="L11" s="1"/>
      <c r="M11" s="1"/>
    </row>
    <row r="12" spans="1:13" ht="16" x14ac:dyDescent="0.35">
      <c r="A12" s="1"/>
      <c r="B12" s="7"/>
      <c r="C12" s="8"/>
      <c r="D12" s="19"/>
      <c r="E12" s="20"/>
      <c r="F12" s="20"/>
      <c r="G12" s="59"/>
      <c r="H12" s="60"/>
      <c r="I12" s="21">
        <f t="shared" si="0"/>
        <v>0</v>
      </c>
      <c r="J12" s="21">
        <f t="shared" si="1"/>
        <v>0</v>
      </c>
      <c r="K12" s="8"/>
      <c r="L12" s="1"/>
      <c r="M12" s="1"/>
    </row>
    <row r="13" spans="1:13" ht="16" x14ac:dyDescent="0.35">
      <c r="A13" s="1"/>
      <c r="B13" s="7"/>
      <c r="C13" s="8"/>
      <c r="D13" s="19"/>
      <c r="E13" s="20"/>
      <c r="F13" s="20"/>
      <c r="G13" s="59"/>
      <c r="H13" s="60"/>
      <c r="I13" s="21">
        <f t="shared" si="0"/>
        <v>0</v>
      </c>
      <c r="J13" s="21">
        <f t="shared" si="1"/>
        <v>0</v>
      </c>
      <c r="K13" s="8"/>
      <c r="L13" s="1"/>
      <c r="M13" s="1"/>
    </row>
    <row r="14" spans="1:13" ht="16" x14ac:dyDescent="0.35">
      <c r="A14" s="1"/>
      <c r="B14" s="7"/>
      <c r="C14" s="8"/>
      <c r="D14" s="19"/>
      <c r="E14" s="20"/>
      <c r="F14" s="20"/>
      <c r="G14" s="59"/>
      <c r="H14" s="60"/>
      <c r="I14" s="21">
        <f t="shared" si="0"/>
        <v>0</v>
      </c>
      <c r="J14" s="21">
        <f t="shared" si="1"/>
        <v>0</v>
      </c>
      <c r="K14" s="8"/>
      <c r="L14" s="1"/>
      <c r="M14" s="1"/>
    </row>
    <row r="15" spans="1:13" ht="16" x14ac:dyDescent="0.35">
      <c r="A15" s="1"/>
      <c r="B15" s="7"/>
      <c r="C15" s="8"/>
      <c r="D15" s="19"/>
      <c r="E15" s="20"/>
      <c r="F15" s="20"/>
      <c r="G15" s="59"/>
      <c r="H15" s="60"/>
      <c r="I15" s="21">
        <f t="shared" si="0"/>
        <v>0</v>
      </c>
      <c r="J15" s="21">
        <f t="shared" si="1"/>
        <v>0</v>
      </c>
      <c r="K15" s="8"/>
      <c r="L15" s="1"/>
      <c r="M15" s="1"/>
    </row>
    <row r="16" spans="1:13" ht="16" x14ac:dyDescent="0.35">
      <c r="A16" s="1"/>
      <c r="B16" s="7"/>
      <c r="C16" s="8"/>
      <c r="D16" s="19"/>
      <c r="E16" s="20"/>
      <c r="F16" s="20"/>
      <c r="G16" s="59"/>
      <c r="H16" s="60"/>
      <c r="I16" s="21">
        <f t="shared" si="0"/>
        <v>0</v>
      </c>
      <c r="J16" s="21">
        <f t="shared" si="1"/>
        <v>0</v>
      </c>
      <c r="K16" s="8"/>
      <c r="L16" s="1"/>
      <c r="M16" s="1"/>
    </row>
    <row r="17" spans="1:13" ht="16" x14ac:dyDescent="0.35">
      <c r="A17" s="1"/>
      <c r="B17" s="7"/>
      <c r="C17" s="8"/>
      <c r="D17" s="19"/>
      <c r="E17" s="20"/>
      <c r="F17" s="20"/>
      <c r="G17" s="61"/>
      <c r="H17" s="62"/>
      <c r="I17" s="21">
        <f t="shared" si="0"/>
        <v>0</v>
      </c>
      <c r="J17" s="21">
        <f t="shared" si="1"/>
        <v>0</v>
      </c>
      <c r="K17" s="8"/>
      <c r="L17" s="1"/>
      <c r="M17" s="1"/>
    </row>
    <row r="18" spans="1:13" ht="16" hidden="1" x14ac:dyDescent="0.35">
      <c r="A18" s="1"/>
      <c r="B18" s="7"/>
      <c r="C18" s="8"/>
      <c r="D18" s="23"/>
      <c r="E18" s="24"/>
      <c r="F18" s="25"/>
      <c r="G18" s="25" t="s">
        <v>13</v>
      </c>
      <c r="H18" s="25" t="s">
        <v>14</v>
      </c>
      <c r="I18" s="25">
        <f>SUM(I8:I17)</f>
        <v>0</v>
      </c>
      <c r="J18" s="25">
        <f>SUM(J8:J17)</f>
        <v>0</v>
      </c>
      <c r="K18" s="8"/>
      <c r="L18" s="1"/>
      <c r="M18" s="1"/>
    </row>
    <row r="19" spans="1:13" ht="16" hidden="1" x14ac:dyDescent="0.35">
      <c r="A19" s="1"/>
      <c r="B19" s="7"/>
      <c r="C19" s="8"/>
      <c r="D19" s="23"/>
      <c r="E19" s="24"/>
      <c r="F19" s="25"/>
      <c r="G19" s="25">
        <f>SUM(E8:E17)</f>
        <v>0</v>
      </c>
      <c r="H19" s="25">
        <f>120-G19</f>
        <v>120</v>
      </c>
      <c r="I19" s="25"/>
      <c r="J19" s="25" t="e">
        <f>J18/I18</f>
        <v>#DIV/0!</v>
      </c>
      <c r="K19" s="8"/>
      <c r="L19" s="1"/>
      <c r="M19" s="1"/>
    </row>
    <row r="20" spans="1:13" s="28" customFormat="1" ht="10.5" customHeight="1" x14ac:dyDescent="0.35">
      <c r="A20" s="26"/>
      <c r="B20" s="7"/>
      <c r="C20" s="27"/>
      <c r="D20" s="27"/>
      <c r="E20" s="27"/>
      <c r="F20" s="27"/>
      <c r="G20" s="27"/>
      <c r="H20" s="27"/>
      <c r="I20" s="27"/>
      <c r="J20" s="27"/>
      <c r="K20" s="27"/>
      <c r="L20" s="26"/>
      <c r="M20" s="26"/>
    </row>
    <row r="21" spans="1:13" s="28" customFormat="1" ht="10.5" customHeight="1" x14ac:dyDescent="0.35">
      <c r="A21" s="26"/>
      <c r="B21" s="29"/>
      <c r="C21" s="26"/>
      <c r="D21" s="26"/>
      <c r="E21" s="26"/>
      <c r="F21" s="26"/>
      <c r="G21" s="26"/>
      <c r="H21" s="26"/>
      <c r="I21" s="26"/>
      <c r="J21" s="26"/>
      <c r="K21" s="26"/>
      <c r="L21" s="26"/>
      <c r="M21" s="26"/>
    </row>
    <row r="22" spans="1:13" s="28" customFormat="1" ht="10.5" customHeight="1" x14ac:dyDescent="0.35">
      <c r="A22" s="26"/>
      <c r="B22" s="29"/>
      <c r="C22" s="26"/>
      <c r="D22" s="26"/>
      <c r="E22" s="26"/>
      <c r="F22" s="26"/>
      <c r="G22" s="26"/>
      <c r="H22" s="26"/>
      <c r="I22" s="26"/>
      <c r="J22" s="26"/>
      <c r="K22" s="26"/>
      <c r="L22" s="26"/>
      <c r="M22" s="26"/>
    </row>
    <row r="23" spans="1:13" s="28" customFormat="1" ht="22.5" customHeight="1" x14ac:dyDescent="0.4">
      <c r="A23" s="26"/>
      <c r="B23" s="29"/>
      <c r="C23" s="54" t="s">
        <v>15</v>
      </c>
      <c r="D23" s="54"/>
      <c r="E23" s="26"/>
      <c r="F23" s="26"/>
      <c r="G23" s="26"/>
      <c r="H23" s="26"/>
      <c r="I23" s="26"/>
      <c r="J23" s="26"/>
      <c r="K23" s="26"/>
      <c r="L23" s="26"/>
      <c r="M23" s="26"/>
    </row>
    <row r="24" spans="1:13" s="28" customFormat="1" ht="10.5" customHeight="1" x14ac:dyDescent="0.35">
      <c r="A24" s="26"/>
      <c r="B24" s="7"/>
      <c r="C24" s="8"/>
      <c r="D24" s="8"/>
      <c r="E24" s="8"/>
      <c r="F24" s="8"/>
      <c r="G24" s="8"/>
      <c r="H24" s="8"/>
      <c r="I24" s="8"/>
      <c r="J24" s="8"/>
      <c r="K24" s="8"/>
      <c r="L24" s="26"/>
      <c r="M24" s="26"/>
    </row>
    <row r="25" spans="1:13" s="28" customFormat="1" ht="157.5" customHeight="1" x14ac:dyDescent="0.35">
      <c r="A25" s="26"/>
      <c r="B25" s="7"/>
      <c r="C25" s="10"/>
      <c r="D25" s="11" t="s">
        <v>16</v>
      </c>
      <c r="E25" s="11" t="s">
        <v>17</v>
      </c>
      <c r="F25" s="11" t="s">
        <v>18</v>
      </c>
      <c r="G25" s="11" t="s">
        <v>19</v>
      </c>
      <c r="H25" s="11" t="s">
        <v>20</v>
      </c>
      <c r="I25" s="12" t="s">
        <v>7</v>
      </c>
      <c r="J25" s="12" t="s">
        <v>7</v>
      </c>
      <c r="K25" s="10"/>
      <c r="L25" s="26"/>
      <c r="M25" s="26"/>
    </row>
    <row r="26" spans="1:13" s="28" customFormat="1" ht="19.5" customHeight="1" x14ac:dyDescent="0.35">
      <c r="A26" s="26"/>
      <c r="B26" s="7"/>
      <c r="C26" s="15"/>
      <c r="D26" s="16" t="s">
        <v>8</v>
      </c>
      <c r="E26" s="16" t="s">
        <v>9</v>
      </c>
      <c r="F26" s="16" t="s">
        <v>10</v>
      </c>
      <c r="G26" s="16" t="s">
        <v>21</v>
      </c>
      <c r="H26" s="16" t="s">
        <v>22</v>
      </c>
      <c r="I26" s="17" t="s">
        <v>11</v>
      </c>
      <c r="J26" s="17" t="s">
        <v>12</v>
      </c>
      <c r="K26" s="15"/>
      <c r="L26" s="26"/>
      <c r="M26" s="26"/>
    </row>
    <row r="27" spans="1:13" s="28" customFormat="1" ht="15.65" customHeight="1" x14ac:dyDescent="0.35">
      <c r="A27" s="26"/>
      <c r="B27" s="7"/>
      <c r="C27" s="8"/>
      <c r="D27" s="19"/>
      <c r="E27" s="20"/>
      <c r="F27" s="20"/>
      <c r="G27" s="20"/>
      <c r="H27" s="30">
        <f>100-G27</f>
        <v>100</v>
      </c>
      <c r="I27" s="21">
        <f>IF(ISNUMBER(F27),((G27*100%)),0)</f>
        <v>0</v>
      </c>
      <c r="J27" s="21">
        <f>F27*I27</f>
        <v>0</v>
      </c>
      <c r="K27" s="8"/>
      <c r="L27" s="26"/>
      <c r="M27" s="26"/>
    </row>
    <row r="28" spans="1:13" s="28" customFormat="1" ht="15.65" customHeight="1" x14ac:dyDescent="0.35">
      <c r="A28" s="26"/>
      <c r="B28" s="7"/>
      <c r="C28" s="8"/>
      <c r="D28" s="19"/>
      <c r="E28" s="20"/>
      <c r="F28" s="20"/>
      <c r="G28" s="20"/>
      <c r="H28" s="30">
        <f>H27-G28</f>
        <v>100</v>
      </c>
      <c r="I28" s="21">
        <f t="shared" ref="I28:I36" si="2">IF(ISNUMBER(F28),((G28*100%)),0)</f>
        <v>0</v>
      </c>
      <c r="J28" s="21">
        <f t="shared" ref="J28:J36" si="3">F28*I28</f>
        <v>0</v>
      </c>
      <c r="K28" s="8"/>
      <c r="L28" s="26"/>
      <c r="M28" s="26"/>
    </row>
    <row r="29" spans="1:13" s="28" customFormat="1" ht="15.65" customHeight="1" x14ac:dyDescent="0.35">
      <c r="A29" s="26"/>
      <c r="B29" s="7"/>
      <c r="C29" s="8"/>
      <c r="D29" s="19"/>
      <c r="E29" s="20"/>
      <c r="F29" s="20"/>
      <c r="G29" s="20"/>
      <c r="H29" s="30">
        <f t="shared" ref="H29:H36" si="4">H28-G29</f>
        <v>100</v>
      </c>
      <c r="I29" s="21">
        <f t="shared" si="2"/>
        <v>0</v>
      </c>
      <c r="J29" s="21">
        <f t="shared" si="3"/>
        <v>0</v>
      </c>
      <c r="K29" s="8"/>
      <c r="L29" s="26"/>
      <c r="M29" s="26"/>
    </row>
    <row r="30" spans="1:13" s="28" customFormat="1" ht="15.65" customHeight="1" x14ac:dyDescent="0.35">
      <c r="A30" s="26"/>
      <c r="B30" s="7"/>
      <c r="C30" s="8"/>
      <c r="D30" s="19"/>
      <c r="E30" s="20"/>
      <c r="F30" s="20"/>
      <c r="G30" s="20"/>
      <c r="H30" s="30">
        <f t="shared" si="4"/>
        <v>100</v>
      </c>
      <c r="I30" s="21">
        <f t="shared" si="2"/>
        <v>0</v>
      </c>
      <c r="J30" s="21">
        <f t="shared" si="3"/>
        <v>0</v>
      </c>
      <c r="K30" s="8"/>
      <c r="L30" s="26"/>
      <c r="M30" s="26"/>
    </row>
    <row r="31" spans="1:13" s="28" customFormat="1" ht="15.65" customHeight="1" x14ac:dyDescent="0.35">
      <c r="A31" s="26"/>
      <c r="B31" s="7"/>
      <c r="C31" s="8"/>
      <c r="D31" s="19"/>
      <c r="E31" s="20"/>
      <c r="F31" s="20"/>
      <c r="G31" s="20"/>
      <c r="H31" s="30">
        <f t="shared" si="4"/>
        <v>100</v>
      </c>
      <c r="I31" s="21">
        <f t="shared" si="2"/>
        <v>0</v>
      </c>
      <c r="J31" s="21">
        <f t="shared" si="3"/>
        <v>0</v>
      </c>
      <c r="K31" s="8"/>
      <c r="L31" s="26"/>
      <c r="M31" s="26"/>
    </row>
    <row r="32" spans="1:13" s="28" customFormat="1" ht="15.65" customHeight="1" x14ac:dyDescent="0.35">
      <c r="A32" s="26"/>
      <c r="B32" s="7"/>
      <c r="C32" s="8"/>
      <c r="D32" s="19"/>
      <c r="E32" s="20"/>
      <c r="F32" s="20"/>
      <c r="G32" s="20"/>
      <c r="H32" s="30">
        <f t="shared" si="4"/>
        <v>100</v>
      </c>
      <c r="I32" s="21">
        <f t="shared" si="2"/>
        <v>0</v>
      </c>
      <c r="J32" s="21">
        <f t="shared" si="3"/>
        <v>0</v>
      </c>
      <c r="K32" s="8"/>
      <c r="L32" s="26"/>
      <c r="M32" s="26"/>
    </row>
    <row r="33" spans="1:13" s="28" customFormat="1" ht="15.65" customHeight="1" x14ac:dyDescent="0.35">
      <c r="A33" s="26"/>
      <c r="B33" s="7"/>
      <c r="C33" s="8"/>
      <c r="D33" s="19"/>
      <c r="E33" s="20"/>
      <c r="F33" s="20"/>
      <c r="G33" s="20"/>
      <c r="H33" s="30">
        <f t="shared" si="4"/>
        <v>100</v>
      </c>
      <c r="I33" s="21">
        <f t="shared" si="2"/>
        <v>0</v>
      </c>
      <c r="J33" s="21">
        <f t="shared" si="3"/>
        <v>0</v>
      </c>
      <c r="K33" s="8"/>
      <c r="L33" s="26"/>
      <c r="M33" s="26"/>
    </row>
    <row r="34" spans="1:13" s="28" customFormat="1" ht="15.65" customHeight="1" x14ac:dyDescent="0.35">
      <c r="A34" s="26"/>
      <c r="B34" s="7"/>
      <c r="C34" s="8"/>
      <c r="D34" s="19"/>
      <c r="E34" s="20"/>
      <c r="F34" s="20"/>
      <c r="G34" s="20"/>
      <c r="H34" s="30">
        <f t="shared" si="4"/>
        <v>100</v>
      </c>
      <c r="I34" s="21">
        <f t="shared" si="2"/>
        <v>0</v>
      </c>
      <c r="J34" s="21">
        <f t="shared" si="3"/>
        <v>0</v>
      </c>
      <c r="K34" s="8"/>
      <c r="L34" s="26"/>
      <c r="M34" s="26"/>
    </row>
    <row r="35" spans="1:13" s="28" customFormat="1" ht="15.65" customHeight="1" x14ac:dyDescent="0.35">
      <c r="A35" s="26"/>
      <c r="B35" s="7"/>
      <c r="C35" s="8"/>
      <c r="D35" s="19"/>
      <c r="E35" s="20"/>
      <c r="F35" s="20"/>
      <c r="G35" s="20"/>
      <c r="H35" s="30">
        <f t="shared" si="4"/>
        <v>100</v>
      </c>
      <c r="I35" s="21">
        <f t="shared" si="2"/>
        <v>0</v>
      </c>
      <c r="J35" s="21">
        <f t="shared" si="3"/>
        <v>0</v>
      </c>
      <c r="K35" s="8"/>
      <c r="L35" s="26"/>
      <c r="M35" s="26"/>
    </row>
    <row r="36" spans="1:13" s="28" customFormat="1" ht="15.65" customHeight="1" x14ac:dyDescent="0.35">
      <c r="A36" s="26"/>
      <c r="B36" s="7"/>
      <c r="C36" s="8"/>
      <c r="D36" s="19"/>
      <c r="E36" s="20"/>
      <c r="F36" s="20"/>
      <c r="G36" s="20"/>
      <c r="H36" s="30">
        <f t="shared" si="4"/>
        <v>100</v>
      </c>
      <c r="I36" s="21">
        <f t="shared" si="2"/>
        <v>0</v>
      </c>
      <c r="J36" s="21">
        <f t="shared" si="3"/>
        <v>0</v>
      </c>
      <c r="K36" s="8"/>
      <c r="L36" s="26"/>
      <c r="M36" s="26"/>
    </row>
    <row r="37" spans="1:13" s="28" customFormat="1" ht="15.65" hidden="1" customHeight="1" x14ac:dyDescent="0.35">
      <c r="A37" s="26"/>
      <c r="B37" s="7"/>
      <c r="C37" s="8"/>
      <c r="D37" s="23"/>
      <c r="E37" s="24"/>
      <c r="F37" s="25" t="s">
        <v>23</v>
      </c>
      <c r="G37" s="25" t="s">
        <v>13</v>
      </c>
      <c r="H37" s="25"/>
      <c r="I37" s="25">
        <f>SUM(I27:I36)</f>
        <v>0</v>
      </c>
      <c r="J37" s="25">
        <f>SUM(J27:J36)</f>
        <v>0</v>
      </c>
      <c r="K37" s="8"/>
      <c r="L37" s="26"/>
      <c r="M37" s="26"/>
    </row>
    <row r="38" spans="1:13" s="28" customFormat="1" ht="15.65" hidden="1" customHeight="1" x14ac:dyDescent="0.35">
      <c r="A38" s="26"/>
      <c r="B38" s="7"/>
      <c r="C38" s="8"/>
      <c r="D38" s="23"/>
      <c r="E38" s="24"/>
      <c r="F38" s="25" t="s">
        <v>24</v>
      </c>
      <c r="G38" s="25">
        <f>SUM(G27:G36)</f>
        <v>0</v>
      </c>
      <c r="H38" s="25"/>
      <c r="I38" s="25"/>
      <c r="J38" s="25">
        <f>J37/100</f>
        <v>0</v>
      </c>
      <c r="K38" s="8"/>
      <c r="L38" s="26"/>
      <c r="M38" s="26"/>
    </row>
    <row r="39" spans="1:13" s="1" customFormat="1" ht="33.65" hidden="1" customHeight="1" x14ac:dyDescent="0.35">
      <c r="B39" s="7"/>
      <c r="C39" s="8"/>
      <c r="D39" s="23"/>
      <c r="E39" s="24"/>
      <c r="F39" s="24"/>
      <c r="G39" s="24" t="s">
        <v>25</v>
      </c>
      <c r="H39" s="24"/>
      <c r="I39" s="24"/>
      <c r="J39" s="24"/>
      <c r="K39" s="8"/>
    </row>
    <row r="40" spans="1:13" s="1" customFormat="1" ht="12.65" customHeight="1" x14ac:dyDescent="0.35">
      <c r="B40" s="7"/>
      <c r="C40" s="27"/>
      <c r="D40" s="27"/>
      <c r="E40" s="27"/>
      <c r="F40" s="27"/>
      <c r="G40" s="27"/>
      <c r="H40" s="27"/>
      <c r="I40" s="27"/>
      <c r="J40" s="27"/>
      <c r="K40" s="27"/>
    </row>
    <row r="41" spans="1:13" s="1" customFormat="1" ht="33.75" customHeight="1" thickBot="1" x14ac:dyDescent="0.4"/>
    <row r="42" spans="1:13" s="1" customFormat="1" ht="42" customHeight="1" x14ac:dyDescent="0.35">
      <c r="D42" s="55" t="s">
        <v>26</v>
      </c>
      <c r="E42" s="56"/>
      <c r="G42" s="31"/>
      <c r="H42" s="31"/>
      <c r="I42" s="31"/>
      <c r="J42" s="31"/>
      <c r="K42" s="31"/>
      <c r="L42" s="31"/>
    </row>
    <row r="43" spans="1:13" s="1" customFormat="1" ht="51" customHeight="1" x14ac:dyDescent="0.35">
      <c r="D43" s="32" t="s">
        <v>27</v>
      </c>
      <c r="E43" s="33" t="str">
        <f>IF(G19+G38&gt;=220,(((3*J19)+J38)/4),"")</f>
        <v/>
      </c>
      <c r="F43" s="34"/>
      <c r="G43" s="31"/>
      <c r="H43" s="31"/>
      <c r="I43" s="31"/>
      <c r="J43" s="31"/>
      <c r="K43" s="31"/>
      <c r="L43" s="31"/>
    </row>
    <row r="44" spans="1:13" s="1" customFormat="1" ht="39.65" customHeight="1" thickBot="1" x14ac:dyDescent="0.4">
      <c r="D44" s="35" t="s">
        <v>28</v>
      </c>
      <c r="E44" s="36" t="str">
        <f>IF(E43="","",IF(AND(E43&lt;40),(""),IF(AND(E43&gt;=40,E43&lt;=49.49),("3rd"),IF(AND(E43&gt;=49.5,E43&lt;=59.49),("2:2"),(IF(AND(E43&gt;=59.5,E43&lt;=69.49),("2:1"),(IF(E43&gt;=69.5,("1st")))))))))</f>
        <v/>
      </c>
      <c r="F44" s="34"/>
      <c r="G44" s="31"/>
      <c r="H44" s="31"/>
      <c r="I44" s="31"/>
      <c r="J44" s="31"/>
      <c r="K44" s="31"/>
      <c r="L44" s="31"/>
    </row>
    <row r="45" spans="1:13" s="1" customFormat="1" ht="33.75" customHeight="1" x14ac:dyDescent="0.35"/>
    <row r="46" spans="1:13" s="1" customFormat="1" ht="22" customHeight="1" x14ac:dyDescent="0.35">
      <c r="D46" s="52"/>
      <c r="E46" s="52"/>
    </row>
    <row r="47" spans="1:13" ht="22" customHeight="1" x14ac:dyDescent="0.35">
      <c r="A47" s="1"/>
      <c r="B47" s="29"/>
      <c r="C47" s="1"/>
      <c r="D47" s="53"/>
      <c r="E47" s="53"/>
      <c r="F47" s="37"/>
      <c r="G47" s="37"/>
      <c r="H47" s="37"/>
      <c r="I47" s="37"/>
      <c r="J47" s="37"/>
      <c r="K47" s="1"/>
      <c r="L47" s="1"/>
      <c r="M47" s="1"/>
    </row>
    <row r="48" spans="1:13" ht="22" customHeight="1" x14ac:dyDescent="0.35">
      <c r="A48" s="1"/>
      <c r="B48" s="29"/>
      <c r="C48" s="1"/>
      <c r="D48" s="1"/>
      <c r="E48" s="1"/>
      <c r="F48" s="1"/>
      <c r="G48" s="1"/>
      <c r="H48" s="1"/>
      <c r="I48" s="1"/>
      <c r="J48" s="1"/>
      <c r="K48" s="1"/>
      <c r="L48" s="1"/>
      <c r="M48" s="1"/>
    </row>
    <row r="49" spans="1:12" ht="22" hidden="1" customHeight="1" x14ac:dyDescent="0.35">
      <c r="A49" s="1"/>
      <c r="B49" s="1"/>
      <c r="C49" s="1"/>
      <c r="D49" s="1"/>
      <c r="E49" s="1"/>
      <c r="F49" s="1"/>
      <c r="G49" s="1"/>
      <c r="H49" s="1"/>
      <c r="I49" s="1"/>
      <c r="J49" s="1"/>
      <c r="K49" s="1"/>
      <c r="L49" s="1"/>
    </row>
    <row r="50" spans="1:12" ht="0" hidden="1" customHeight="1" x14ac:dyDescent="0.35"/>
    <row r="51" spans="1:12" ht="0" hidden="1" customHeight="1" x14ac:dyDescent="0.35"/>
  </sheetData>
  <sheetProtection algorithmName="SHA-512" hashValue="5PWPkEewJKj4hWpxvESjvh4/V8nYd0xmCYXXTg/2KzmNnWFK6DfRGqqfaXPrI9Ut9Vkm9RfKuycAS2A47Hg/Wg==" saltValue="33kFingp83Q+qLf8BmTHYg==" spinCount="100000" sheet="1" objects="1" scenarios="1" selectLockedCells="1"/>
  <mergeCells count="9">
    <mergeCell ref="D46:E46"/>
    <mergeCell ref="D47:E47"/>
    <mergeCell ref="D1:H1"/>
    <mergeCell ref="D2:J2"/>
    <mergeCell ref="D3:F3"/>
    <mergeCell ref="C4:D4"/>
    <mergeCell ref="C23:D23"/>
    <mergeCell ref="D42:E42"/>
    <mergeCell ref="G6:H17"/>
  </mergeCells>
  <dataValidations count="2">
    <dataValidation type="custom" allowBlank="1" showInputMessage="1" showErrorMessage="1" error="You have too many credits counting towards this calculation. Use the Credits Remaining column to work out how many credits you should include to bring you to the credit total required for this section (120 credits maximum)" sqref="E8:E10" xr:uid="{844B9344-8495-4F63-B4CA-B5B8BBACA104}">
      <formula1>$H$19&gt;-1</formula1>
    </dataValidation>
    <dataValidation type="custom" allowBlank="1" showInputMessage="1" showErrorMessage="1" errorTitle="Too Many Credits" error="You have too many credits counting towards this calculation. Use the Credits Remaining column to work out how many credits you should include to bring you to the credit total required for this section (100 credits)" sqref="G27:G36" xr:uid="{67B059BB-A962-44EE-8A22-8486305A5ADB}">
      <formula1>H27&gt;=0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7DAFC-BEAA-4E6B-9A54-9FA8A50857A9}">
  <dimension ref="A1:AF51"/>
  <sheetViews>
    <sheetView topLeftCell="A22" zoomScale="70" zoomScaleNormal="70" workbookViewId="0">
      <selection activeCell="G9" sqref="A1:XFD1048576"/>
    </sheetView>
  </sheetViews>
  <sheetFormatPr defaultColWidth="0" defaultRowHeight="15.5" zeroHeight="1" x14ac:dyDescent="0.35"/>
  <cols>
    <col min="1" max="1" width="5.54296875" style="3" customWidth="1"/>
    <col min="2" max="2" width="6.26953125" style="3" hidden="1"/>
    <col min="3" max="3" width="1.54296875" style="3" customWidth="1"/>
    <col min="4" max="4" width="46.54296875" style="3" customWidth="1"/>
    <col min="5" max="5" width="19.453125" style="3" customWidth="1"/>
    <col min="6" max="6" width="20.54296875" style="3" customWidth="1"/>
    <col min="7" max="7" width="28.453125" style="3" customWidth="1"/>
    <col min="8" max="8" width="17.7265625" style="3" customWidth="1"/>
    <col min="9" max="10" width="16.453125" style="3" hidden="1" customWidth="1"/>
    <col min="11" max="11" width="1.7265625" style="3" customWidth="1"/>
    <col min="12" max="12" width="7.453125" style="3" customWidth="1"/>
    <col min="13" max="13" width="11.81640625" style="3" hidden="1" customWidth="1"/>
    <col min="14" max="23" width="0" style="3" hidden="1" customWidth="1"/>
    <col min="24" max="24" width="11.81640625" style="3" hidden="1" customWidth="1"/>
    <col min="25" max="32" width="0" style="3" hidden="1" customWidth="1"/>
    <col min="33" max="16384" width="11.81640625" style="3" hidden="1"/>
  </cols>
  <sheetData>
    <row r="1" spans="1:13" ht="49" customHeight="1" x14ac:dyDescent="0.35">
      <c r="A1" s="1"/>
      <c r="B1" s="1"/>
      <c r="C1" s="1"/>
      <c r="D1" s="48" t="s">
        <v>0</v>
      </c>
      <c r="E1" s="48"/>
      <c r="F1" s="48"/>
      <c r="G1" s="48"/>
      <c r="H1" s="48"/>
      <c r="I1" s="2"/>
      <c r="J1" s="2"/>
      <c r="K1" s="2"/>
      <c r="L1" s="2"/>
      <c r="M1" s="1"/>
    </row>
    <row r="2" spans="1:13" ht="89.5" customHeight="1" x14ac:dyDescent="0.35">
      <c r="A2" s="1"/>
      <c r="B2" s="1"/>
      <c r="C2" s="1"/>
      <c r="D2" s="49" t="s">
        <v>1</v>
      </c>
      <c r="E2" s="49"/>
      <c r="F2" s="49"/>
      <c r="G2" s="49"/>
      <c r="H2" s="49"/>
      <c r="I2" s="49"/>
      <c r="J2" s="49"/>
      <c r="K2" s="5"/>
      <c r="L2" s="5"/>
      <c r="M2" s="1"/>
    </row>
    <row r="3" spans="1:13" ht="29.15" customHeight="1" x14ac:dyDescent="0.35">
      <c r="A3" s="1"/>
      <c r="B3" s="1"/>
      <c r="C3" s="1"/>
      <c r="D3" s="49"/>
      <c r="E3" s="49"/>
      <c r="F3" s="49"/>
      <c r="G3" s="4" t="s">
        <v>2</v>
      </c>
      <c r="H3" s="4"/>
      <c r="I3" s="4"/>
      <c r="J3" s="4"/>
      <c r="K3" s="1"/>
      <c r="L3" s="1"/>
      <c r="M3" s="1"/>
    </row>
    <row r="4" spans="1:13" ht="25" customHeight="1" x14ac:dyDescent="0.4">
      <c r="A4" s="1"/>
      <c r="B4" s="1"/>
      <c r="C4" s="54" t="s">
        <v>3</v>
      </c>
      <c r="D4" s="54"/>
      <c r="E4" s="6"/>
      <c r="F4" s="1"/>
      <c r="G4" s="1"/>
      <c r="H4" s="1"/>
      <c r="I4" s="1"/>
      <c r="J4" s="1"/>
      <c r="K4" s="1"/>
      <c r="L4" s="1"/>
      <c r="M4" s="1"/>
    </row>
    <row r="5" spans="1:13" ht="9.65" customHeight="1" x14ac:dyDescent="0.35">
      <c r="A5" s="1"/>
      <c r="B5" s="7"/>
      <c r="C5" s="8"/>
      <c r="D5" s="8"/>
      <c r="E5" s="8"/>
      <c r="F5" s="8"/>
      <c r="G5" s="8"/>
      <c r="H5" s="8"/>
      <c r="I5" s="8"/>
      <c r="J5" s="8"/>
      <c r="K5" s="8"/>
      <c r="L5" s="1"/>
      <c r="M5" s="1"/>
    </row>
    <row r="6" spans="1:13" s="13" customFormat="1" ht="151" customHeight="1" x14ac:dyDescent="0.35">
      <c r="A6" s="9"/>
      <c r="B6" s="7"/>
      <c r="C6" s="10"/>
      <c r="D6" s="11" t="s">
        <v>4</v>
      </c>
      <c r="E6" s="11" t="s">
        <v>5</v>
      </c>
      <c r="F6" s="11" t="s">
        <v>6</v>
      </c>
      <c r="G6" s="40"/>
      <c r="H6" s="40"/>
      <c r="I6" s="12" t="s">
        <v>7</v>
      </c>
      <c r="J6" s="12" t="s">
        <v>7</v>
      </c>
      <c r="K6" s="10"/>
      <c r="L6" s="9"/>
      <c r="M6" s="9"/>
    </row>
    <row r="7" spans="1:13" s="18" customFormat="1" ht="16" x14ac:dyDescent="0.35">
      <c r="A7" s="14"/>
      <c r="B7" s="7"/>
      <c r="C7" s="15"/>
      <c r="D7" s="16" t="s">
        <v>8</v>
      </c>
      <c r="E7" s="16" t="s">
        <v>9</v>
      </c>
      <c r="F7" s="16" t="s">
        <v>10</v>
      </c>
      <c r="G7" s="41"/>
      <c r="H7" s="41"/>
      <c r="I7" s="17" t="s">
        <v>11</v>
      </c>
      <c r="J7" s="17" t="s">
        <v>12</v>
      </c>
      <c r="K7" s="15"/>
      <c r="L7" s="14"/>
      <c r="M7" s="14"/>
    </row>
    <row r="8" spans="1:13" ht="16" x14ac:dyDescent="0.35">
      <c r="A8" s="1"/>
      <c r="B8" s="7"/>
      <c r="C8" s="8"/>
      <c r="D8" s="42" t="s">
        <v>38</v>
      </c>
      <c r="E8" s="30">
        <v>30</v>
      </c>
      <c r="F8" s="30">
        <v>74</v>
      </c>
      <c r="G8" s="43"/>
      <c r="H8" s="43"/>
      <c r="I8" s="21">
        <f>IF(ISNUMBER(F8),((E8*3)*100%),0)</f>
        <v>90</v>
      </c>
      <c r="J8" s="21">
        <f>F8*I8</f>
        <v>6660</v>
      </c>
      <c r="K8" s="8"/>
      <c r="L8" s="1"/>
      <c r="M8" s="1"/>
    </row>
    <row r="9" spans="1:13" ht="29" x14ac:dyDescent="0.35">
      <c r="A9" s="1"/>
      <c r="B9" s="7"/>
      <c r="C9" s="8"/>
      <c r="D9" s="44" t="s">
        <v>39</v>
      </c>
      <c r="E9" s="45">
        <v>30</v>
      </c>
      <c r="F9" s="45">
        <v>68</v>
      </c>
      <c r="G9" s="43"/>
      <c r="H9" s="43"/>
      <c r="I9" s="21">
        <f>IF(ISNUMBER(F9),((E9*3)*100%),0)</f>
        <v>90</v>
      </c>
      <c r="J9" s="21">
        <f>F9*I9</f>
        <v>6120</v>
      </c>
      <c r="K9" s="8"/>
      <c r="L9" s="1"/>
      <c r="M9" s="1"/>
    </row>
    <row r="10" spans="1:13" ht="16" x14ac:dyDescent="0.35">
      <c r="A10" s="1"/>
      <c r="B10" s="7"/>
      <c r="C10" s="8"/>
      <c r="D10" s="42" t="s">
        <v>40</v>
      </c>
      <c r="E10" s="46">
        <v>30</v>
      </c>
      <c r="F10" s="30">
        <v>65</v>
      </c>
      <c r="G10" s="43"/>
      <c r="H10" s="43"/>
      <c r="I10" s="21">
        <f>IF(ISNUMBER(F10),((E10*3)*100%),0)</f>
        <v>90</v>
      </c>
      <c r="J10" s="21">
        <f>F10*I10</f>
        <v>5850</v>
      </c>
      <c r="K10" s="8"/>
      <c r="L10" s="1"/>
      <c r="M10" s="1"/>
    </row>
    <row r="11" spans="1:13" ht="16" x14ac:dyDescent="0.35">
      <c r="A11" s="1"/>
      <c r="B11" s="7"/>
      <c r="C11" s="8"/>
      <c r="D11" s="42" t="s">
        <v>41</v>
      </c>
      <c r="E11" s="30">
        <v>30</v>
      </c>
      <c r="F11" s="30">
        <v>63</v>
      </c>
      <c r="G11" s="43"/>
      <c r="H11" s="43"/>
      <c r="I11" s="21">
        <f t="shared" ref="I11:I17" si="0">IF(ISNUMBER(F11),((E11*3)*100%),0)</f>
        <v>90</v>
      </c>
      <c r="J11" s="21">
        <f t="shared" ref="J11:J17" si="1">F11*I11</f>
        <v>5670</v>
      </c>
      <c r="K11" s="8"/>
      <c r="L11" s="1"/>
      <c r="M11" s="1"/>
    </row>
    <row r="12" spans="1:13" ht="16" x14ac:dyDescent="0.35">
      <c r="A12" s="1"/>
      <c r="B12" s="7"/>
      <c r="C12" s="8"/>
      <c r="D12" s="42" t="s">
        <v>49</v>
      </c>
      <c r="E12" s="30">
        <v>30</v>
      </c>
      <c r="F12" s="30">
        <v>58</v>
      </c>
      <c r="G12" s="43"/>
      <c r="H12" s="43"/>
      <c r="I12" s="21">
        <f t="shared" si="0"/>
        <v>90</v>
      </c>
      <c r="J12" s="21">
        <f t="shared" si="1"/>
        <v>5220</v>
      </c>
      <c r="K12" s="8"/>
      <c r="L12" s="1"/>
      <c r="M12" s="1"/>
    </row>
    <row r="13" spans="1:13" ht="16" x14ac:dyDescent="0.35">
      <c r="A13" s="1"/>
      <c r="B13" s="7"/>
      <c r="C13" s="8"/>
      <c r="D13" s="42"/>
      <c r="E13" s="30"/>
      <c r="F13" s="30"/>
      <c r="G13" s="43"/>
      <c r="H13" s="43"/>
      <c r="I13" s="21">
        <f t="shared" si="0"/>
        <v>0</v>
      </c>
      <c r="J13" s="21">
        <f t="shared" si="1"/>
        <v>0</v>
      </c>
      <c r="K13" s="8"/>
      <c r="L13" s="1"/>
      <c r="M13" s="1"/>
    </row>
    <row r="14" spans="1:13" ht="16" x14ac:dyDescent="0.35">
      <c r="A14" s="1"/>
      <c r="B14" s="7"/>
      <c r="C14" s="8"/>
      <c r="D14" s="42"/>
      <c r="E14" s="30"/>
      <c r="F14" s="30"/>
      <c r="G14" s="43"/>
      <c r="H14" s="43"/>
      <c r="I14" s="21">
        <f t="shared" si="0"/>
        <v>0</v>
      </c>
      <c r="J14" s="21">
        <f t="shared" si="1"/>
        <v>0</v>
      </c>
      <c r="K14" s="8"/>
      <c r="L14" s="1"/>
      <c r="M14" s="1"/>
    </row>
    <row r="15" spans="1:13" ht="16" x14ac:dyDescent="0.35">
      <c r="A15" s="1"/>
      <c r="B15" s="7"/>
      <c r="C15" s="8"/>
      <c r="D15" s="42"/>
      <c r="E15" s="30"/>
      <c r="F15" s="30"/>
      <c r="G15" s="43"/>
      <c r="H15" s="43"/>
      <c r="I15" s="21">
        <f t="shared" si="0"/>
        <v>0</v>
      </c>
      <c r="J15" s="21">
        <f t="shared" si="1"/>
        <v>0</v>
      </c>
      <c r="K15" s="8"/>
      <c r="L15" s="1"/>
      <c r="M15" s="1"/>
    </row>
    <row r="16" spans="1:13" ht="16" x14ac:dyDescent="0.35">
      <c r="A16" s="1"/>
      <c r="B16" s="7"/>
      <c r="C16" s="8"/>
      <c r="D16" s="42"/>
      <c r="E16" s="30"/>
      <c r="F16" s="30"/>
      <c r="G16" s="43"/>
      <c r="H16" s="43"/>
      <c r="I16" s="21">
        <f t="shared" si="0"/>
        <v>0</v>
      </c>
      <c r="J16" s="21">
        <f t="shared" si="1"/>
        <v>0</v>
      </c>
      <c r="K16" s="8"/>
      <c r="L16" s="1"/>
      <c r="M16" s="1"/>
    </row>
    <row r="17" spans="1:13" ht="16" x14ac:dyDescent="0.35">
      <c r="A17" s="1"/>
      <c r="B17" s="7"/>
      <c r="C17" s="8"/>
      <c r="D17" s="42"/>
      <c r="E17" s="30"/>
      <c r="F17" s="30"/>
      <c r="G17" s="43"/>
      <c r="H17" s="43"/>
      <c r="I17" s="21">
        <f t="shared" si="0"/>
        <v>0</v>
      </c>
      <c r="J17" s="21">
        <f t="shared" si="1"/>
        <v>0</v>
      </c>
      <c r="K17" s="8"/>
      <c r="L17" s="1"/>
      <c r="M17" s="1"/>
    </row>
    <row r="18" spans="1:13" ht="16" hidden="1" x14ac:dyDescent="0.35">
      <c r="A18" s="1"/>
      <c r="B18" s="7"/>
      <c r="C18" s="8"/>
      <c r="D18" s="23"/>
      <c r="E18" s="24"/>
      <c r="F18" s="25"/>
      <c r="G18" s="25" t="s">
        <v>13</v>
      </c>
      <c r="H18" s="25" t="s">
        <v>14</v>
      </c>
      <c r="I18" s="25">
        <f>SUM(I8:I17)</f>
        <v>450</v>
      </c>
      <c r="J18" s="25">
        <f>SUM(J8:J17)</f>
        <v>29520</v>
      </c>
      <c r="K18" s="8"/>
      <c r="L18" s="1"/>
      <c r="M18" s="1"/>
    </row>
    <row r="19" spans="1:13" ht="16" hidden="1" x14ac:dyDescent="0.35">
      <c r="A19" s="1"/>
      <c r="B19" s="7"/>
      <c r="C19" s="8"/>
      <c r="D19" s="23"/>
      <c r="E19" s="24"/>
      <c r="F19" s="25"/>
      <c r="G19" s="25">
        <f>SUM(E8:E17)</f>
        <v>150</v>
      </c>
      <c r="H19" s="25">
        <f>120-G19</f>
        <v>-30</v>
      </c>
      <c r="I19" s="25"/>
      <c r="J19" s="25">
        <f>J18/I18</f>
        <v>65.599999999999994</v>
      </c>
      <c r="K19" s="8"/>
      <c r="L19" s="1"/>
      <c r="M19" s="1"/>
    </row>
    <row r="20" spans="1:13" s="28" customFormat="1" ht="10.5" customHeight="1" x14ac:dyDescent="0.35">
      <c r="A20" s="26"/>
      <c r="B20" s="7"/>
      <c r="C20" s="27"/>
      <c r="D20" s="27"/>
      <c r="E20" s="27"/>
      <c r="F20" s="27"/>
      <c r="G20" s="27"/>
      <c r="H20" s="27"/>
      <c r="I20" s="27"/>
      <c r="J20" s="27"/>
      <c r="K20" s="27"/>
      <c r="L20" s="26"/>
      <c r="M20" s="26"/>
    </row>
    <row r="21" spans="1:13" s="28" customFormat="1" ht="10.5" customHeight="1" x14ac:dyDescent="0.35">
      <c r="A21" s="26"/>
      <c r="B21" s="29"/>
      <c r="C21" s="26"/>
      <c r="D21" s="26"/>
      <c r="E21" s="26"/>
      <c r="F21" s="26"/>
      <c r="G21" s="26"/>
      <c r="H21" s="26"/>
      <c r="I21" s="26"/>
      <c r="J21" s="26"/>
      <c r="K21" s="26"/>
      <c r="L21" s="26"/>
      <c r="M21" s="26"/>
    </row>
    <row r="22" spans="1:13" s="28" customFormat="1" ht="10.5" customHeight="1" x14ac:dyDescent="0.35">
      <c r="A22" s="26"/>
      <c r="B22" s="29"/>
      <c r="C22" s="26"/>
      <c r="D22" s="26"/>
      <c r="E22" s="26"/>
      <c r="F22" s="26"/>
      <c r="G22" s="26"/>
      <c r="H22" s="26"/>
      <c r="I22" s="26"/>
      <c r="J22" s="26"/>
      <c r="K22" s="26"/>
      <c r="L22" s="26"/>
      <c r="M22" s="26"/>
    </row>
    <row r="23" spans="1:13" s="28" customFormat="1" ht="22.5" customHeight="1" x14ac:dyDescent="0.4">
      <c r="A23" s="26"/>
      <c r="B23" s="29"/>
      <c r="C23" s="54" t="s">
        <v>15</v>
      </c>
      <c r="D23" s="54"/>
      <c r="E23" s="26"/>
      <c r="F23" s="26"/>
      <c r="G23" s="26"/>
      <c r="H23" s="26"/>
      <c r="I23" s="26"/>
      <c r="J23" s="26"/>
      <c r="K23" s="26"/>
      <c r="L23" s="26"/>
      <c r="M23" s="26"/>
    </row>
    <row r="24" spans="1:13" s="28" customFormat="1" ht="10.5" customHeight="1" x14ac:dyDescent="0.35">
      <c r="A24" s="26"/>
      <c r="B24" s="7"/>
      <c r="C24" s="8"/>
      <c r="D24" s="8"/>
      <c r="E24" s="8"/>
      <c r="F24" s="8"/>
      <c r="G24" s="8"/>
      <c r="H24" s="8"/>
      <c r="I24" s="8"/>
      <c r="J24" s="8"/>
      <c r="K24" s="8"/>
      <c r="L24" s="26"/>
      <c r="M24" s="26"/>
    </row>
    <row r="25" spans="1:13" s="28" customFormat="1" ht="157.5" customHeight="1" x14ac:dyDescent="0.35">
      <c r="A25" s="26"/>
      <c r="B25" s="7"/>
      <c r="C25" s="10"/>
      <c r="D25" s="11" t="s">
        <v>16</v>
      </c>
      <c r="E25" s="11" t="s">
        <v>17</v>
      </c>
      <c r="F25" s="11" t="s">
        <v>18</v>
      </c>
      <c r="G25" s="11" t="s">
        <v>19</v>
      </c>
      <c r="H25" s="11" t="s">
        <v>20</v>
      </c>
      <c r="I25" s="12" t="s">
        <v>7</v>
      </c>
      <c r="J25" s="12" t="s">
        <v>7</v>
      </c>
      <c r="K25" s="10"/>
      <c r="L25" s="26"/>
      <c r="M25" s="26"/>
    </row>
    <row r="26" spans="1:13" s="28" customFormat="1" ht="19.5" customHeight="1" x14ac:dyDescent="0.35">
      <c r="A26" s="26"/>
      <c r="B26" s="7"/>
      <c r="C26" s="15"/>
      <c r="D26" s="16" t="s">
        <v>8</v>
      </c>
      <c r="E26" s="16" t="s">
        <v>9</v>
      </c>
      <c r="F26" s="16" t="s">
        <v>10</v>
      </c>
      <c r="G26" s="16" t="s">
        <v>21</v>
      </c>
      <c r="H26" s="16" t="s">
        <v>22</v>
      </c>
      <c r="I26" s="17" t="s">
        <v>11</v>
      </c>
      <c r="J26" s="17" t="s">
        <v>12</v>
      </c>
      <c r="K26" s="15"/>
      <c r="L26" s="26"/>
      <c r="M26" s="26"/>
    </row>
    <row r="27" spans="1:13" s="28" customFormat="1" ht="15.65" customHeight="1" x14ac:dyDescent="0.35">
      <c r="A27" s="26"/>
      <c r="B27" s="7"/>
      <c r="C27" s="8"/>
      <c r="D27" s="44" t="s">
        <v>42</v>
      </c>
      <c r="E27" s="30">
        <v>15</v>
      </c>
      <c r="F27" s="30">
        <v>70</v>
      </c>
      <c r="G27" s="30">
        <v>15</v>
      </c>
      <c r="H27" s="30">
        <f>100-G27</f>
        <v>85</v>
      </c>
      <c r="I27" s="21">
        <f>IF(ISNUMBER(F27),((G27*100%)),0)</f>
        <v>15</v>
      </c>
      <c r="J27" s="21">
        <f>F27*I27</f>
        <v>1050</v>
      </c>
      <c r="K27" s="8"/>
      <c r="L27" s="26"/>
      <c r="M27" s="26"/>
    </row>
    <row r="28" spans="1:13" s="28" customFormat="1" ht="15.65" customHeight="1" x14ac:dyDescent="0.35">
      <c r="A28" s="26"/>
      <c r="B28" s="7"/>
      <c r="C28" s="8"/>
      <c r="D28" s="42" t="s">
        <v>43</v>
      </c>
      <c r="E28" s="30">
        <v>30</v>
      </c>
      <c r="F28" s="30">
        <v>66</v>
      </c>
      <c r="G28" s="30">
        <v>30</v>
      </c>
      <c r="H28" s="30">
        <f>H27-G28</f>
        <v>55</v>
      </c>
      <c r="I28" s="21">
        <f t="shared" ref="I28:I36" si="2">IF(ISNUMBER(F28),((G28*100%)),0)</f>
        <v>30</v>
      </c>
      <c r="J28" s="21">
        <f t="shared" ref="J28:J36" si="3">F28*I28</f>
        <v>1980</v>
      </c>
      <c r="K28" s="8"/>
      <c r="L28" s="26"/>
      <c r="M28" s="26"/>
    </row>
    <row r="29" spans="1:13" s="28" customFormat="1" ht="15.65" customHeight="1" x14ac:dyDescent="0.35">
      <c r="A29" s="26"/>
      <c r="B29" s="7"/>
      <c r="C29" s="8"/>
      <c r="D29" s="42" t="s">
        <v>44</v>
      </c>
      <c r="E29" s="30">
        <v>15</v>
      </c>
      <c r="F29" s="30">
        <v>58</v>
      </c>
      <c r="G29" s="30">
        <v>15</v>
      </c>
      <c r="H29" s="30">
        <f t="shared" ref="H29:H36" si="4">H28-G29</f>
        <v>40</v>
      </c>
      <c r="I29" s="21">
        <f t="shared" si="2"/>
        <v>15</v>
      </c>
      <c r="J29" s="21">
        <f t="shared" si="3"/>
        <v>870</v>
      </c>
      <c r="K29" s="8"/>
      <c r="L29" s="26"/>
      <c r="M29" s="26"/>
    </row>
    <row r="30" spans="1:13" s="28" customFormat="1" ht="15.65" customHeight="1" x14ac:dyDescent="0.35">
      <c r="A30" s="26"/>
      <c r="B30" s="7"/>
      <c r="C30" s="8"/>
      <c r="D30" s="42" t="s">
        <v>45</v>
      </c>
      <c r="E30" s="30">
        <v>15</v>
      </c>
      <c r="F30" s="30">
        <v>56</v>
      </c>
      <c r="G30" s="30">
        <v>15</v>
      </c>
      <c r="H30" s="30">
        <f t="shared" si="4"/>
        <v>25</v>
      </c>
      <c r="I30" s="21">
        <f t="shared" si="2"/>
        <v>15</v>
      </c>
      <c r="J30" s="21">
        <f t="shared" si="3"/>
        <v>840</v>
      </c>
      <c r="K30" s="8"/>
      <c r="L30" s="26"/>
      <c r="M30" s="26"/>
    </row>
    <row r="31" spans="1:13" s="28" customFormat="1" ht="15.65" customHeight="1" x14ac:dyDescent="0.35">
      <c r="A31" s="26"/>
      <c r="B31" s="7"/>
      <c r="C31" s="8"/>
      <c r="D31" s="42" t="s">
        <v>46</v>
      </c>
      <c r="E31" s="30">
        <v>15</v>
      </c>
      <c r="F31" s="30">
        <v>56</v>
      </c>
      <c r="G31" s="30">
        <v>15</v>
      </c>
      <c r="H31" s="30">
        <f t="shared" si="4"/>
        <v>10</v>
      </c>
      <c r="I31" s="21">
        <f t="shared" si="2"/>
        <v>15</v>
      </c>
      <c r="J31" s="21">
        <f t="shared" si="3"/>
        <v>840</v>
      </c>
      <c r="K31" s="8"/>
      <c r="L31" s="26"/>
      <c r="M31" s="26"/>
    </row>
    <row r="32" spans="1:13" s="28" customFormat="1" ht="15.65" customHeight="1" x14ac:dyDescent="0.35">
      <c r="A32" s="26"/>
      <c r="B32" s="7"/>
      <c r="C32" s="8"/>
      <c r="D32" s="42" t="s">
        <v>47</v>
      </c>
      <c r="E32" s="30">
        <v>15</v>
      </c>
      <c r="F32" s="30">
        <v>54</v>
      </c>
      <c r="G32" s="30">
        <v>10</v>
      </c>
      <c r="H32" s="30">
        <f t="shared" si="4"/>
        <v>0</v>
      </c>
      <c r="I32" s="21">
        <f t="shared" si="2"/>
        <v>10</v>
      </c>
      <c r="J32" s="21">
        <f t="shared" si="3"/>
        <v>540</v>
      </c>
      <c r="K32" s="8"/>
      <c r="L32" s="26"/>
      <c r="M32" s="26"/>
    </row>
    <row r="33" spans="1:13" s="28" customFormat="1" ht="15.65" customHeight="1" x14ac:dyDescent="0.35">
      <c r="A33" s="26"/>
      <c r="B33" s="7"/>
      <c r="C33" s="8"/>
      <c r="D33" s="42" t="s">
        <v>48</v>
      </c>
      <c r="E33" s="30">
        <v>15</v>
      </c>
      <c r="F33" s="30">
        <v>52</v>
      </c>
      <c r="G33" s="30">
        <v>0</v>
      </c>
      <c r="H33" s="30">
        <f t="shared" si="4"/>
        <v>0</v>
      </c>
      <c r="I33" s="21">
        <f t="shared" si="2"/>
        <v>0</v>
      </c>
      <c r="J33" s="21">
        <f t="shared" si="3"/>
        <v>0</v>
      </c>
      <c r="K33" s="8"/>
      <c r="L33" s="26"/>
      <c r="M33" s="26"/>
    </row>
    <row r="34" spans="1:13" s="28" customFormat="1" ht="15.65" customHeight="1" x14ac:dyDescent="0.35">
      <c r="A34" s="26"/>
      <c r="B34" s="7"/>
      <c r="C34" s="8"/>
      <c r="D34" s="42"/>
      <c r="E34" s="30"/>
      <c r="F34" s="30"/>
      <c r="G34" s="30"/>
      <c r="H34" s="30">
        <f t="shared" si="4"/>
        <v>0</v>
      </c>
      <c r="I34" s="21">
        <f t="shared" si="2"/>
        <v>0</v>
      </c>
      <c r="J34" s="21">
        <f t="shared" si="3"/>
        <v>0</v>
      </c>
      <c r="K34" s="8"/>
      <c r="L34" s="26"/>
      <c r="M34" s="26"/>
    </row>
    <row r="35" spans="1:13" s="28" customFormat="1" ht="15.65" customHeight="1" x14ac:dyDescent="0.35">
      <c r="A35" s="26"/>
      <c r="B35" s="7"/>
      <c r="C35" s="8"/>
      <c r="D35" s="42"/>
      <c r="E35" s="30"/>
      <c r="F35" s="30"/>
      <c r="G35" s="30"/>
      <c r="H35" s="30">
        <f t="shared" si="4"/>
        <v>0</v>
      </c>
      <c r="I35" s="21">
        <f t="shared" si="2"/>
        <v>0</v>
      </c>
      <c r="J35" s="21">
        <f t="shared" si="3"/>
        <v>0</v>
      </c>
      <c r="K35" s="8"/>
      <c r="L35" s="26"/>
      <c r="M35" s="26"/>
    </row>
    <row r="36" spans="1:13" s="28" customFormat="1" ht="15.65" customHeight="1" x14ac:dyDescent="0.35">
      <c r="A36" s="26"/>
      <c r="B36" s="7"/>
      <c r="C36" s="8"/>
      <c r="D36" s="42"/>
      <c r="E36" s="30"/>
      <c r="F36" s="30"/>
      <c r="G36" s="30"/>
      <c r="H36" s="30">
        <f t="shared" si="4"/>
        <v>0</v>
      </c>
      <c r="I36" s="21">
        <f t="shared" si="2"/>
        <v>0</v>
      </c>
      <c r="J36" s="21">
        <f t="shared" si="3"/>
        <v>0</v>
      </c>
      <c r="K36" s="8"/>
      <c r="L36" s="26"/>
      <c r="M36" s="26"/>
    </row>
    <row r="37" spans="1:13" s="28" customFormat="1" ht="15.65" hidden="1" customHeight="1" x14ac:dyDescent="0.35">
      <c r="A37" s="26"/>
      <c r="B37" s="7"/>
      <c r="C37" s="8"/>
      <c r="D37" s="23"/>
      <c r="E37" s="24"/>
      <c r="F37" s="25" t="s">
        <v>23</v>
      </c>
      <c r="G37" s="25" t="s">
        <v>13</v>
      </c>
      <c r="H37" s="25"/>
      <c r="I37" s="25">
        <f>SUM(I27:I36)</f>
        <v>100</v>
      </c>
      <c r="J37" s="25">
        <f>SUM(J27:J36)</f>
        <v>6120</v>
      </c>
      <c r="K37" s="8"/>
      <c r="L37" s="26"/>
      <c r="M37" s="26"/>
    </row>
    <row r="38" spans="1:13" s="28" customFormat="1" ht="15.65" hidden="1" customHeight="1" x14ac:dyDescent="0.35">
      <c r="A38" s="26"/>
      <c r="B38" s="7"/>
      <c r="C38" s="8"/>
      <c r="D38" s="23"/>
      <c r="E38" s="24"/>
      <c r="F38" s="25" t="s">
        <v>24</v>
      </c>
      <c r="G38" s="25">
        <f>SUM(G27:G36)</f>
        <v>100</v>
      </c>
      <c r="H38" s="25"/>
      <c r="I38" s="25"/>
      <c r="J38" s="25">
        <f>J37/100</f>
        <v>61.2</v>
      </c>
      <c r="K38" s="8"/>
      <c r="L38" s="26"/>
      <c r="M38" s="26"/>
    </row>
    <row r="39" spans="1:13" s="1" customFormat="1" ht="33.65" hidden="1" customHeight="1" x14ac:dyDescent="0.35">
      <c r="B39" s="7"/>
      <c r="C39" s="8"/>
      <c r="D39" s="23"/>
      <c r="E39" s="24"/>
      <c r="F39" s="24"/>
      <c r="G39" s="24" t="s">
        <v>25</v>
      </c>
      <c r="H39" s="24"/>
      <c r="I39" s="24"/>
      <c r="J39" s="24"/>
      <c r="K39" s="8"/>
    </row>
    <row r="40" spans="1:13" s="1" customFormat="1" ht="12.65" customHeight="1" x14ac:dyDescent="0.35">
      <c r="B40" s="7"/>
      <c r="C40" s="27"/>
      <c r="D40" s="27"/>
      <c r="E40" s="27"/>
      <c r="F40" s="27"/>
      <c r="G40" s="27"/>
      <c r="H40" s="27"/>
      <c r="I40" s="27"/>
      <c r="J40" s="27"/>
      <c r="K40" s="27"/>
    </row>
    <row r="41" spans="1:13" s="1" customFormat="1" ht="33.75" customHeight="1" thickBot="1" x14ac:dyDescent="0.4"/>
    <row r="42" spans="1:13" s="1" customFormat="1" ht="42" customHeight="1" x14ac:dyDescent="0.35">
      <c r="D42" s="55" t="s">
        <v>26</v>
      </c>
      <c r="E42" s="56"/>
      <c r="G42" s="31"/>
      <c r="H42" s="31"/>
      <c r="I42" s="31"/>
      <c r="J42" s="31"/>
      <c r="K42" s="31"/>
      <c r="L42" s="31"/>
    </row>
    <row r="43" spans="1:13" s="1" customFormat="1" ht="51" customHeight="1" x14ac:dyDescent="0.35">
      <c r="D43" s="32" t="s">
        <v>27</v>
      </c>
      <c r="E43" s="33">
        <f>IF(G19+G38&gt;=220,(((3*J19)+J38)/4),"")</f>
        <v>64.5</v>
      </c>
      <c r="F43" s="34"/>
      <c r="G43" s="31"/>
      <c r="H43" s="31"/>
      <c r="I43" s="31"/>
      <c r="J43" s="31"/>
      <c r="K43" s="31"/>
      <c r="L43" s="31"/>
    </row>
    <row r="44" spans="1:13" s="1" customFormat="1" ht="39.65" customHeight="1" thickBot="1" x14ac:dyDescent="0.4">
      <c r="D44" s="35" t="s">
        <v>28</v>
      </c>
      <c r="E44" s="36" t="str">
        <f>IF(E43="","",IF(AND(E43&lt;40),(""),IF(AND(E43&gt;=40,E43&lt;=49.49),("3rd"),IF(AND(E43&gt;=49.5,E43&lt;=59.49),("2:2"),(IF(AND(E43&gt;=59.5,E43&lt;=69.49),("2:1"),(IF(E43&gt;=69.5,("1st")))))))))</f>
        <v>2:1</v>
      </c>
      <c r="F44" s="34"/>
      <c r="G44" s="31"/>
      <c r="H44" s="31"/>
      <c r="I44" s="31"/>
      <c r="J44" s="31"/>
      <c r="K44" s="31"/>
      <c r="L44" s="31"/>
    </row>
    <row r="45" spans="1:13" s="1" customFormat="1" ht="33.75" customHeight="1" x14ac:dyDescent="0.35"/>
    <row r="46" spans="1:13" s="1" customFormat="1" ht="22" customHeight="1" x14ac:dyDescent="0.35">
      <c r="D46" s="52"/>
      <c r="E46" s="52"/>
    </row>
    <row r="47" spans="1:13" ht="22" customHeight="1" x14ac:dyDescent="0.35">
      <c r="A47" s="1"/>
      <c r="B47" s="29"/>
      <c r="C47" s="1"/>
      <c r="D47" s="53"/>
      <c r="E47" s="53"/>
      <c r="F47" s="37"/>
      <c r="G47" s="37"/>
      <c r="H47" s="37"/>
      <c r="I47" s="37"/>
      <c r="J47" s="37"/>
      <c r="K47" s="1"/>
      <c r="L47" s="1"/>
      <c r="M47" s="1"/>
    </row>
    <row r="48" spans="1:13" ht="22" customHeight="1" x14ac:dyDescent="0.35">
      <c r="A48" s="1"/>
      <c r="B48" s="29"/>
      <c r="C48" s="1"/>
      <c r="D48" s="1"/>
      <c r="E48" s="1"/>
      <c r="F48" s="1"/>
      <c r="G48" s="1"/>
      <c r="H48" s="1"/>
      <c r="I48" s="1"/>
      <c r="J48" s="1"/>
      <c r="K48" s="1"/>
      <c r="L48" s="1"/>
      <c r="M48" s="1"/>
    </row>
    <row r="49" spans="1:12" ht="22" hidden="1" customHeight="1" x14ac:dyDescent="0.35">
      <c r="A49" s="1"/>
      <c r="B49" s="1"/>
      <c r="C49" s="1"/>
      <c r="D49" s="1"/>
      <c r="E49" s="1"/>
      <c r="F49" s="1"/>
      <c r="G49" s="1"/>
      <c r="H49" s="1"/>
      <c r="I49" s="1"/>
      <c r="J49" s="1"/>
      <c r="K49" s="1"/>
      <c r="L49" s="1"/>
    </row>
    <row r="50" spans="1:12" ht="0" hidden="1" customHeight="1" x14ac:dyDescent="0.35"/>
    <row r="51" spans="1:12" ht="0" hidden="1" customHeight="1" x14ac:dyDescent="0.35"/>
  </sheetData>
  <sheetProtection sheet="1" objects="1" scenarios="1" selectLockedCells="1"/>
  <mergeCells count="8">
    <mergeCell ref="D46:E46"/>
    <mergeCell ref="D47:E47"/>
    <mergeCell ref="D1:H1"/>
    <mergeCell ref="D2:J2"/>
    <mergeCell ref="D3:F3"/>
    <mergeCell ref="C4:D4"/>
    <mergeCell ref="C23:D23"/>
    <mergeCell ref="D42:E42"/>
  </mergeCells>
  <dataValidations count="2">
    <dataValidation type="custom" allowBlank="1" showInputMessage="1" showErrorMessage="1" errorTitle="Too Many Credits" error="You have too many credits counting towards this calculation. Use the Credits Remaining column to work out how many credits you should include to bring you to the credit total required for this section (100 credits)" sqref="G27:G36" xr:uid="{E6F3DDE6-8B89-4E98-8649-9A690106FF6C}">
      <formula1>H27&gt;=0</formula1>
    </dataValidation>
    <dataValidation allowBlank="1" showInputMessage="1" showErrorMessage="1" errorTitle="Too Many Credits" error="You have too many credits counting towards this calculation. Use the Credits Remaining column to work out how many credits you should include to bring you to the credit total required for this section (100 credits)" sqref="G8:H17" xr:uid="{0F7A48D4-CA83-424D-BD57-9D398221A018}"/>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790476-aa6b-466b-86c2-00d527aa34fe">
      <Terms xmlns="http://schemas.microsoft.com/office/infopath/2007/PartnerControls"/>
    </lcf76f155ced4ddcb4097134ff3c332f>
    <TaxCatchAll xmlns="c224b4bf-80f3-4f41-858b-b896183ded3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08FA467F60994FAE18532CC3F16546" ma:contentTypeVersion="16" ma:contentTypeDescription="Create a new document." ma:contentTypeScope="" ma:versionID="4f1aaf1f0a438880f0f353154bc66846">
  <xsd:schema xmlns:xsd="http://www.w3.org/2001/XMLSchema" xmlns:xs="http://www.w3.org/2001/XMLSchema" xmlns:p="http://schemas.microsoft.com/office/2006/metadata/properties" xmlns:ns2="e9790476-aa6b-466b-86c2-00d527aa34fe" xmlns:ns3="c224b4bf-80f3-4f41-858b-b896183ded3c" targetNamespace="http://schemas.microsoft.com/office/2006/metadata/properties" ma:root="true" ma:fieldsID="a4b7e4074446c832520fad7197a823e2" ns2:_="" ns3:_="">
    <xsd:import namespace="e9790476-aa6b-466b-86c2-00d527aa34fe"/>
    <xsd:import namespace="c224b4bf-80f3-4f41-858b-b896183ded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790476-aa6b-466b-86c2-00d527aa34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2edd95a-f8c2-4715-9b78-af595b67b1e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4b4bf-80f3-4f41-858b-b896183ded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1e7b3fd0-4906-434c-92d9-8f403e4141e8}" ma:internalName="TaxCatchAll" ma:showField="CatchAllData" ma:web="c224b4bf-80f3-4f41-858b-b896183ded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5F61ED-CEE3-443C-817E-5295DF32046E}">
  <ds:schemaRefs>
    <ds:schemaRef ds:uri="http://schemas.microsoft.com/office/2006/metadata/properties"/>
    <ds:schemaRef ds:uri="http://schemas.microsoft.com/office/infopath/2007/PartnerControls"/>
    <ds:schemaRef ds:uri="0aa88d02-aa5c-45b3-a8f7-82c423842f3e"/>
    <ds:schemaRef ds:uri="b69e6976-36a6-4675-80dc-4342a8d8cb03"/>
    <ds:schemaRef ds:uri="e9790476-aa6b-466b-86c2-00d527aa34fe"/>
    <ds:schemaRef ds:uri="c224b4bf-80f3-4f41-858b-b896183ded3c"/>
  </ds:schemaRefs>
</ds:datastoreItem>
</file>

<file path=customXml/itemProps2.xml><?xml version="1.0" encoding="utf-8"?>
<ds:datastoreItem xmlns:ds="http://schemas.openxmlformats.org/officeDocument/2006/customXml" ds:itemID="{44FDFF41-0D24-4470-8E58-5106DAED5C38}">
  <ds:schemaRefs>
    <ds:schemaRef ds:uri="http://schemas.microsoft.com/sharepoint/v3/contenttype/forms"/>
  </ds:schemaRefs>
</ds:datastoreItem>
</file>

<file path=customXml/itemProps3.xml><?xml version="1.0" encoding="utf-8"?>
<ds:datastoreItem xmlns:ds="http://schemas.openxmlformats.org/officeDocument/2006/customXml" ds:itemID="{A3A2F5DA-19AA-4334-A14B-DE0E09E701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790476-aa6b-466b-86c2-00d527aa34fe"/>
    <ds:schemaRef ds:uri="c224b4bf-80f3-4f41-858b-b896183ded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Calculator</vt:lpstr>
      <vt:lpstr>Examples</vt:lpstr>
    </vt:vector>
  </TitlesOfParts>
  <Manager/>
  <Company>UWE Bristol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Nicky Pavitt</dc:creator>
  <cp:keywords/>
  <dc:description/>
  <cp:lastModifiedBy>Josephine Crick</cp:lastModifiedBy>
  <cp:revision/>
  <dcterms:created xsi:type="dcterms:W3CDTF">2024-10-09T13:36:11Z</dcterms:created>
  <dcterms:modified xsi:type="dcterms:W3CDTF">2025-09-25T12:36:35Z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0x010100C108FA467F60994FAE18532CC3F16546</vt:lpwstr>
  </property>
  <property fmtid="{D5CDD505-2E9C-101B-9397-08002B2CF9AE}" pid="3" name="Order">
    <vt:r8>44500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