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uweacuk-my.sharepoint.com/personal/josephine_crick_uwe_ac_uk/Documents/"/>
    </mc:Choice>
  </mc:AlternateContent>
  <xr:revisionPtr revIDLastSave="0" documentId="8_{377F61AD-7305-4443-A241-C42BB106D7A8}" xr6:coauthVersionLast="47" xr6:coauthVersionMax="47" xr10:uidLastSave="{00000000-0000-0000-0000-000000000000}"/>
  <bookViews>
    <workbookView xWindow="28680" yWindow="-120" windowWidth="29040" windowHeight="17520" activeTab="1" xr2:uid="{6C55B1FE-5FED-4246-9577-2F82D821171F}"/>
  </bookViews>
  <sheets>
    <sheet name="Guidance" sheetId="4" r:id="rId1"/>
    <sheet name="Calculator" sheetId="1" r:id="rId2"/>
    <sheet name="Exampl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 l="1"/>
  <c r="I36" i="3"/>
  <c r="J36" i="3" s="1"/>
  <c r="I35" i="3"/>
  <c r="J35" i="3" s="1"/>
  <c r="I34" i="3"/>
  <c r="J34" i="3" s="1"/>
  <c r="I33" i="3"/>
  <c r="J33" i="3" s="1"/>
  <c r="I32" i="3"/>
  <c r="J32" i="3" s="1"/>
  <c r="I31" i="3"/>
  <c r="J31" i="3" s="1"/>
  <c r="I30" i="3"/>
  <c r="J30" i="3" s="1"/>
  <c r="J29" i="3"/>
  <c r="I29" i="3"/>
  <c r="I28" i="3"/>
  <c r="J28" i="3" s="1"/>
  <c r="I27" i="3"/>
  <c r="H27" i="3"/>
  <c r="H28" i="3" s="1"/>
  <c r="H29" i="3" s="1"/>
  <c r="H30" i="3" s="1"/>
  <c r="H31" i="3" s="1"/>
  <c r="H32" i="3" s="1"/>
  <c r="H33" i="3" s="1"/>
  <c r="H34" i="3" s="1"/>
  <c r="H35" i="3" s="1"/>
  <c r="H36" i="3" s="1"/>
  <c r="G19" i="3"/>
  <c r="I17" i="3"/>
  <c r="J17" i="3" s="1"/>
  <c r="I16" i="3"/>
  <c r="J16" i="3" s="1"/>
  <c r="I15" i="3"/>
  <c r="J15" i="3" s="1"/>
  <c r="I14" i="3"/>
  <c r="J14" i="3" s="1"/>
  <c r="I13" i="3"/>
  <c r="J13" i="3" s="1"/>
  <c r="I12" i="3"/>
  <c r="J12" i="3" s="1"/>
  <c r="I11" i="3"/>
  <c r="J11" i="3" s="1"/>
  <c r="I10" i="3"/>
  <c r="J10" i="3" s="1"/>
  <c r="I9" i="3"/>
  <c r="J9" i="3" s="1"/>
  <c r="I8" i="3"/>
  <c r="G19" i="1"/>
  <c r="I37" i="3" l="1"/>
  <c r="I18" i="3"/>
  <c r="J8" i="3"/>
  <c r="J18" i="3" s="1"/>
  <c r="J19" i="3" s="1"/>
  <c r="J27" i="3"/>
  <c r="J37" i="3" s="1"/>
  <c r="J38" i="3" s="1"/>
  <c r="H19" i="3"/>
  <c r="G38" i="1"/>
  <c r="I36" i="1"/>
  <c r="J36" i="1" s="1"/>
  <c r="I35" i="1"/>
  <c r="J35" i="1" s="1"/>
  <c r="I34" i="1"/>
  <c r="J34" i="1" s="1"/>
  <c r="I33" i="1"/>
  <c r="J33" i="1" s="1"/>
  <c r="I32" i="1"/>
  <c r="J32" i="1" s="1"/>
  <c r="I31" i="1"/>
  <c r="J31" i="1" s="1"/>
  <c r="I30" i="1"/>
  <c r="J30" i="1" s="1"/>
  <c r="I29" i="1"/>
  <c r="J29" i="1" s="1"/>
  <c r="I28" i="1"/>
  <c r="I27" i="1"/>
  <c r="J27" i="1" s="1"/>
  <c r="H27" i="1"/>
  <c r="H28" i="1" s="1"/>
  <c r="H29" i="1" s="1"/>
  <c r="H30" i="1" s="1"/>
  <c r="H31" i="1" s="1"/>
  <c r="H32" i="1" s="1"/>
  <c r="H33" i="1" s="1"/>
  <c r="H34" i="1" s="1"/>
  <c r="H35" i="1" s="1"/>
  <c r="H36" i="1" s="1"/>
  <c r="I17" i="1"/>
  <c r="J17" i="1" s="1"/>
  <c r="I16" i="1"/>
  <c r="J16" i="1" s="1"/>
  <c r="I15" i="1"/>
  <c r="J15" i="1" s="1"/>
  <c r="I14" i="1"/>
  <c r="J14" i="1" s="1"/>
  <c r="I13" i="1"/>
  <c r="J13" i="1" s="1"/>
  <c r="I12" i="1"/>
  <c r="J12" i="1" s="1"/>
  <c r="I11" i="1"/>
  <c r="J11" i="1" s="1"/>
  <c r="I10" i="1"/>
  <c r="J10" i="1" s="1"/>
  <c r="I9" i="1"/>
  <c r="J9" i="1" s="1"/>
  <c r="I8" i="1"/>
  <c r="E43" i="3" l="1"/>
  <c r="E44" i="3" s="1"/>
  <c r="I37" i="1"/>
  <c r="H19" i="1"/>
  <c r="I18" i="1"/>
  <c r="J28" i="1"/>
  <c r="J37" i="1" s="1"/>
  <c r="J38" i="1" s="1"/>
  <c r="J8" i="1"/>
  <c r="J18" i="1" s="1"/>
  <c r="J19" i="1" l="1"/>
  <c r="E43" i="1" s="1"/>
  <c r="E44" i="1" s="1"/>
</calcChain>
</file>

<file path=xl/sharedStrings.xml><?xml version="1.0" encoding="utf-8"?>
<sst xmlns="http://schemas.openxmlformats.org/spreadsheetml/2006/main" count="97" uniqueCount="50">
  <si>
    <r>
      <rPr>
        <b/>
        <sz val="16"/>
        <color theme="1"/>
        <rFont val="Aptos Narrow"/>
        <family val="2"/>
        <scheme val="minor"/>
      </rPr>
      <t>Degree Classification Estimator:</t>
    </r>
    <r>
      <rPr>
        <sz val="16"/>
        <color theme="1"/>
        <rFont val="Aptos Narrow"/>
        <family val="2"/>
        <scheme val="minor"/>
      </rPr>
      <t xml:space="preserve"> </t>
    </r>
    <r>
      <rPr>
        <b/>
        <sz val="16"/>
        <color theme="1"/>
        <rFont val="Aptos Narrow"/>
        <family val="2"/>
        <scheme val="minor"/>
      </rPr>
      <t xml:space="preserve"> Honours Degrees </t>
    </r>
    <r>
      <rPr>
        <sz val="16"/>
        <color theme="1"/>
        <rFont val="Aptos Narrow"/>
        <family val="2"/>
        <scheme val="minor"/>
      </rPr>
      <t>- Courses with more that 360 credits</t>
    </r>
  </si>
  <si>
    <t xml:space="preserve">
Please complete Parts 1 and 2 below. Part 1 has 4 steps and Part 2 has 5 steps. 
Please read the guidance included in each step and the Guidance tab before completing this calculator. 
You can also view a completed example on the Example Tab.
</t>
  </si>
  <si>
    <t xml:space="preserve"> </t>
  </si>
  <si>
    <t>Part 1: Level 6 Marks</t>
  </si>
  <si>
    <r>
      <rPr>
        <b/>
        <sz val="12"/>
        <color theme="1"/>
        <rFont val="Aptos Narrow"/>
        <family val="2"/>
        <scheme val="minor"/>
      </rPr>
      <t>Step 1: Enter all your credits from Level 6</t>
    </r>
    <r>
      <rPr>
        <sz val="11"/>
        <color theme="1"/>
        <rFont val="Aptos Narrow"/>
        <family val="2"/>
        <scheme val="minor"/>
      </rPr>
      <t xml:space="preserve"> 
(or above).
Enter each module name, starting with the module you achieved your highest mark on and continue down until you reach your lowest mark. </t>
    </r>
  </si>
  <si>
    <r>
      <rPr>
        <b/>
        <sz val="12"/>
        <color theme="1"/>
        <rFont val="Aptos Narrow"/>
        <family val="2"/>
        <scheme val="minor"/>
      </rPr>
      <t>Step 2:</t>
    </r>
    <r>
      <rPr>
        <sz val="11"/>
        <color theme="1"/>
        <rFont val="Aptos Narrow"/>
        <family val="2"/>
        <scheme val="minor"/>
      </rPr>
      <t xml:space="preserve"> Enter the number of credits the module is worth. </t>
    </r>
  </si>
  <si>
    <r>
      <rPr>
        <b/>
        <sz val="12"/>
        <color theme="1"/>
        <rFont val="Aptos Narrow"/>
        <family val="2"/>
        <scheme val="minor"/>
      </rPr>
      <t xml:space="preserve">Step 3: </t>
    </r>
    <r>
      <rPr>
        <sz val="11"/>
        <color theme="1"/>
        <rFont val="Aptos Narrow"/>
        <family val="2"/>
        <scheme val="minor"/>
      </rPr>
      <t xml:space="preserve">List your overall module mark here. 
</t>
    </r>
    <r>
      <rPr>
        <sz val="11"/>
        <color theme="1"/>
        <rFont val="Aptos Narrow"/>
        <family val="2"/>
        <scheme val="minor"/>
      </rPr>
      <t>If the module outcome was Pass (and not a mark), please leave this blank.</t>
    </r>
  </si>
  <si>
    <t>Do not touch this column - HIDE ME</t>
  </si>
  <si>
    <t>Module Name</t>
  </si>
  <si>
    <t>Module Credits</t>
  </si>
  <si>
    <t>Module Mark</t>
  </si>
  <si>
    <t>Weighting</t>
  </si>
  <si>
    <t>Total</t>
  </si>
  <si>
    <t>Credits Included</t>
  </si>
  <si>
    <t>Credits remaining</t>
  </si>
  <si>
    <t>Part 2: Level 5 Marks</t>
  </si>
  <si>
    <r>
      <rPr>
        <b/>
        <sz val="12"/>
        <color theme="1"/>
        <rFont val="Aptos Narrow"/>
        <family val="2"/>
        <scheme val="minor"/>
      </rPr>
      <t xml:space="preserve">Step 1: </t>
    </r>
    <r>
      <rPr>
        <sz val="11"/>
        <color theme="1"/>
        <rFont val="Aptos Narrow"/>
        <family val="2"/>
        <scheme val="minor"/>
      </rPr>
      <t xml:space="preserve"> </t>
    </r>
    <r>
      <rPr>
        <b/>
        <sz val="12"/>
        <color theme="1"/>
        <rFont val="Aptos Narrow"/>
        <family val="2"/>
        <scheme val="minor"/>
      </rPr>
      <t xml:space="preserve">Enter your best 100 credits from Level 5.
</t>
    </r>
    <r>
      <rPr>
        <sz val="11"/>
        <color theme="1"/>
        <rFont val="Aptos Narrow"/>
        <family val="2"/>
        <scheme val="minor"/>
      </rPr>
      <t xml:space="preserve"> 
Enter each module name, starting with the module you achieved your highest mark on and continue down until you reach your lowest mark.</t>
    </r>
  </si>
  <si>
    <r>
      <rPr>
        <b/>
        <sz val="12"/>
        <color theme="1"/>
        <rFont val="Aptos Narrow"/>
        <family val="2"/>
        <scheme val="minor"/>
      </rPr>
      <t>Step 2:</t>
    </r>
    <r>
      <rPr>
        <sz val="11"/>
        <color theme="1"/>
        <rFont val="Aptos Narrow"/>
        <family val="2"/>
        <scheme val="minor"/>
      </rPr>
      <t xml:space="preserve"> Enter the number of credits the module is worth </t>
    </r>
  </si>
  <si>
    <r>
      <rPr>
        <b/>
        <sz val="12"/>
        <color theme="1"/>
        <rFont val="Aptos Narrow"/>
        <family val="2"/>
        <scheme val="minor"/>
      </rPr>
      <t xml:space="preserve">Step 3: </t>
    </r>
    <r>
      <rPr>
        <sz val="11"/>
        <color theme="1"/>
        <rFont val="Aptos Narrow"/>
        <family val="2"/>
        <scheme val="minor"/>
      </rPr>
      <t xml:space="preserve">List your overall module mark here
</t>
    </r>
    <r>
      <rPr>
        <sz val="11"/>
        <color theme="1"/>
        <rFont val="Aptos Narrow"/>
        <family val="2"/>
        <scheme val="minor"/>
      </rPr>
      <t>If the module outcome was Pass (and not a mark), please leave this blank.</t>
    </r>
  </si>
  <si>
    <r>
      <rPr>
        <b/>
        <sz val="12"/>
        <color theme="1"/>
        <rFont val="Aptos Narrow"/>
        <family val="2"/>
        <scheme val="minor"/>
      </rPr>
      <t>Step 4:</t>
    </r>
    <r>
      <rPr>
        <sz val="11"/>
        <color theme="1"/>
        <rFont val="Aptos Narrow"/>
        <family val="2"/>
        <scheme val="minor"/>
      </rPr>
      <t xml:space="preserve"> Number of credits to include in calculation 
</t>
    </r>
    <r>
      <rPr>
        <sz val="10"/>
        <color theme="1"/>
        <rFont val="Aptos Narrow"/>
        <family val="2"/>
        <scheme val="minor"/>
      </rPr>
      <t>Enter the credit value of the module, unless it is greater than the number of credits remaining (see next column).
 If it is greater, enter the number of credits remaining</t>
    </r>
  </si>
  <si>
    <r>
      <rPr>
        <b/>
        <sz val="12"/>
        <color theme="1"/>
        <rFont val="Aptos Narrow"/>
        <family val="2"/>
        <scheme val="minor"/>
      </rPr>
      <t>Step 5:</t>
    </r>
    <r>
      <rPr>
        <sz val="11"/>
        <color theme="1"/>
        <rFont val="Aptos Narrow"/>
        <family val="2"/>
        <scheme val="minor"/>
      </rPr>
      <t xml:space="preserve"> Check the number of credits remaining to enter in the next row
</t>
    </r>
    <r>
      <rPr>
        <sz val="10"/>
        <color theme="1"/>
        <rFont val="Aptos Narrow"/>
        <family val="2"/>
        <scheme val="minor"/>
      </rPr>
      <t>(stop when you get to 0)</t>
    </r>
  </si>
  <si>
    <t>Credits to Include</t>
  </si>
  <si>
    <t xml:space="preserve">Credits Remaining </t>
  </si>
  <si>
    <t>TOTAL BEST 100</t>
  </si>
  <si>
    <t>AVG BEST 100</t>
  </si>
  <si>
    <t>TOTAL</t>
  </si>
  <si>
    <t>Estimated Outcome</t>
  </si>
  <si>
    <t xml:space="preserve">Based on your marks above, your estimated overall mark is: </t>
  </si>
  <si>
    <t>Your estimated degree outcome is:</t>
  </si>
  <si>
    <r>
      <rPr>
        <b/>
        <sz val="11"/>
        <color theme="1"/>
        <rFont val="Aptos Narrow"/>
        <family val="2"/>
        <scheme val="minor"/>
      </rPr>
      <t>PLEASE READ THIS GUIDANCE BEFORE USING THE CALCULATOR</t>
    </r>
    <r>
      <rPr>
        <sz val="11"/>
        <color theme="1"/>
        <rFont val="Aptos Narrow"/>
        <family val="2"/>
        <scheme val="minor"/>
      </rPr>
      <t xml:space="preserve">
</t>
    </r>
  </si>
  <si>
    <r>
      <t xml:space="preserve">Important: This calculator is designed to calculate Honours Degrees where you </t>
    </r>
    <r>
      <rPr>
        <b/>
        <sz val="11"/>
        <color theme="1"/>
        <rFont val="Aptos Narrow"/>
        <family val="2"/>
        <scheme val="minor"/>
      </rPr>
      <t>started studying on your course for the first time AFTER 1st August 2022</t>
    </r>
    <r>
      <rPr>
        <sz val="11"/>
        <color theme="1"/>
        <rFont val="Aptos Narrow"/>
        <family val="2"/>
        <scheme val="minor"/>
      </rPr>
      <t xml:space="preserve">. If you started your degree BEFORE 31st July 2022, this is not the correct calculator for you. </t>
    </r>
  </si>
  <si>
    <t>IMPORTANT NOTES</t>
  </si>
  <si>
    <t xml:space="preserve">1. Any outcome that you calculate is based solely on your selection of marks, and the University will not be bound by any calculation that you create. </t>
  </si>
  <si>
    <t>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t>
  </si>
  <si>
    <t>3. Some programmes have variant regulations which deviate from the standard classification calculation. Please consult your Programme Specification to check if your programme is subject to any variant regulations.</t>
  </si>
  <si>
    <t>If you have any difficulty using this calculator or you need some more advice, please speak to a Student Adviser through the Information Point</t>
  </si>
  <si>
    <r>
      <rPr>
        <b/>
        <sz val="16"/>
        <color theme="1"/>
        <rFont val="Aptos Narrow"/>
        <family val="2"/>
        <scheme val="minor"/>
      </rPr>
      <t>UWE Bristol - Degree Classification Estimator:</t>
    </r>
    <r>
      <rPr>
        <sz val="16"/>
        <color theme="1"/>
        <rFont val="Aptos Narrow"/>
        <family val="2"/>
        <scheme val="minor"/>
      </rPr>
      <t xml:space="preserve"> </t>
    </r>
    <r>
      <rPr>
        <b/>
        <sz val="16"/>
        <color theme="1"/>
        <rFont val="Aptos Narrow"/>
        <family val="2"/>
        <scheme val="minor"/>
      </rPr>
      <t xml:space="preserve"> Honours Degrees
Over 360 Credits</t>
    </r>
  </si>
  <si>
    <r>
      <t xml:space="preserve">
The calculator, located on the Calculator tab, is designed to work where your degree is comprising of </t>
    </r>
    <r>
      <rPr>
        <b/>
        <sz val="11"/>
        <color theme="1"/>
        <rFont val="Aptos Narrow"/>
        <family val="2"/>
        <scheme val="minor"/>
      </rPr>
      <t>more than</t>
    </r>
    <r>
      <rPr>
        <sz val="11"/>
        <color theme="1"/>
        <rFont val="Aptos Narrow"/>
        <family val="2"/>
        <scheme val="minor"/>
      </rPr>
      <t xml:space="preserve"> 360 credits with 120 credits in Level 5 and </t>
    </r>
    <r>
      <rPr>
        <b/>
        <sz val="11"/>
        <color theme="1"/>
        <rFont val="Aptos Narrow"/>
        <family val="2"/>
        <scheme val="minor"/>
      </rPr>
      <t>more than 120 credits in Level 6,</t>
    </r>
    <r>
      <rPr>
        <sz val="11"/>
        <color theme="1"/>
        <rFont val="Aptos Narrow"/>
        <family val="2"/>
        <scheme val="minor"/>
      </rPr>
      <t xml:space="preserve"> assessed under the university's standard academic regulations. The calculation uses all of your credits at level 6 or above and your best 100 credits at level 5.
 If you do not have all your marks yet, you can still use this calculator with marks you hope to achieve in those modules to estimate your outcome.  </t>
    </r>
  </si>
  <si>
    <t>UBGMQD-30-3 Final Year Project</t>
  </si>
  <si>
    <t>UBGMPU-30-3 Environmental Management in the Global South</t>
  </si>
  <si>
    <t>UBGMJC-30-3 Advanced Geographic Expedition</t>
  </si>
  <si>
    <t>UBGMME-30-3: Water and Energy Futures</t>
  </si>
  <si>
    <t>UBGMJ6-15-2 Professional Development for Geographers</t>
  </si>
  <si>
    <t>UBGLXX-30-2 Researching Human Geography</t>
  </si>
  <si>
    <t>UBGLE1-15-2 Climate and Environmental Justice</t>
  </si>
  <si>
    <t>UBGLXG-15-2 City Regeneration</t>
  </si>
  <si>
    <t>UBGMYU-15-2 Geopolitics of Migration</t>
  </si>
  <si>
    <t>UBGMWD-15-2 Sustainable Resource Management</t>
  </si>
  <si>
    <t>UBGMSD-15-2 Geographies of Security</t>
  </si>
  <si>
    <t>UBGMRE-30-3: Geographical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</si>
</sst>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sz val="12"/>
      <color theme="1"/>
      <name val="Arial"/>
      <family val="2"/>
    </font>
    <font>
      <sz val="16"/>
      <color theme="1"/>
      <name val="Aptos Narrow"/>
      <family val="2"/>
      <scheme val="minor"/>
    </font>
    <font>
      <b/>
      <sz val="16"/>
      <color theme="1"/>
      <name val="Aptos Narrow"/>
      <family val="2"/>
      <scheme val="minor"/>
    </font>
    <font>
      <b/>
      <sz val="14"/>
      <color theme="1"/>
      <name val="Arial"/>
      <family val="2"/>
    </font>
    <font>
      <b/>
      <sz val="12"/>
      <color theme="1"/>
      <name val="Arial"/>
      <family val="2"/>
    </font>
    <font>
      <b/>
      <sz val="14"/>
      <name val="Arial"/>
      <family val="2"/>
    </font>
    <font>
      <b/>
      <sz val="12"/>
      <color theme="1"/>
      <name val="Aptos Narrow"/>
      <family val="2"/>
      <scheme val="minor"/>
    </font>
    <font>
      <sz val="10"/>
      <color theme="1"/>
      <name val="Aptos Narrow"/>
      <family val="2"/>
      <scheme val="minor"/>
    </font>
    <font>
      <sz val="12"/>
      <color rgb="FFFF0000"/>
      <name val="Aptos Narrow"/>
      <family val="2"/>
      <scheme val="minor"/>
    </font>
    <font>
      <b/>
      <sz val="12"/>
      <color rgb="FFFF0000"/>
      <name val="Aptos Narrow"/>
      <family val="2"/>
      <scheme val="minor"/>
    </font>
    <font>
      <b/>
      <sz val="18"/>
      <color theme="1"/>
      <name val="Arial"/>
      <family val="2"/>
    </font>
    <font>
      <sz val="14"/>
      <name val="Arial"/>
      <family val="2"/>
    </font>
    <font>
      <sz val="11"/>
      <color theme="1"/>
      <name val="Arial"/>
      <family val="2"/>
    </font>
    <font>
      <b/>
      <sz val="18"/>
      <color theme="1"/>
      <name val="Aptos Narrow"/>
      <family val="2"/>
      <scheme val="minor"/>
    </font>
    <font>
      <b/>
      <sz val="11"/>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AEB"/>
        <bgColor indexed="64"/>
      </patternFill>
    </fill>
    <fill>
      <patternFill patternType="solid">
        <fgColor theme="7" tint="0.59999389629810485"/>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2" fillId="2" borderId="0" xfId="0" applyFont="1" applyFill="1" applyAlignment="1">
      <alignment horizontal="center" vertical="center"/>
    </xf>
    <xf numFmtId="0" fontId="3" fillId="2" borderId="0" xfId="0" applyFont="1" applyFill="1" applyAlignment="1">
      <alignment vertical="center" wrapText="1"/>
    </xf>
    <xf numFmtId="0" fontId="2" fillId="0" borderId="0" xfId="0" applyFont="1" applyAlignment="1">
      <alignment horizontal="center" vertical="center"/>
    </xf>
    <xf numFmtId="0" fontId="1" fillId="2" borderId="0" xfId="0" applyFont="1" applyFill="1" applyAlignment="1">
      <alignment horizontal="center" wrapText="1"/>
    </xf>
    <xf numFmtId="0" fontId="1" fillId="2" borderId="0" xfId="0" applyFont="1" applyFill="1" applyAlignment="1">
      <alignment wrapText="1"/>
    </xf>
    <xf numFmtId="0" fontId="6" fillId="0" borderId="0" xfId="0" applyFont="1" applyAlignment="1">
      <alignment vertical="center"/>
    </xf>
    <xf numFmtId="0" fontId="7" fillId="2" borderId="0" xfId="0" applyFont="1" applyFill="1" applyAlignment="1">
      <alignment horizontal="center" vertical="center" textRotation="90" wrapText="1"/>
    </xf>
    <xf numFmtId="0" fontId="2" fillId="3" borderId="0" xfId="0" applyFont="1" applyFill="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center" vertical="center" wrapText="1"/>
    </xf>
    <xf numFmtId="0" fontId="6" fillId="2" borderId="0" xfId="0" applyFont="1" applyFill="1" applyAlignment="1">
      <alignment horizontal="center" vertical="center"/>
    </xf>
    <xf numFmtId="0" fontId="6" fillId="3" borderId="0" xfId="0" applyFont="1" applyFill="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Alignment="1">
      <alignment horizontal="center" vertical="center"/>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10" fillId="5" borderId="1" xfId="0" applyFont="1" applyFill="1" applyBorder="1" applyAlignment="1">
      <alignment horizontal="center" vertical="center"/>
    </xf>
    <xf numFmtId="0" fontId="0" fillId="5" borderId="1" xfId="0" quotePrefix="1" applyFill="1" applyBorder="1" applyAlignment="1" applyProtection="1">
      <alignment horizontal="center" vertical="center"/>
      <protection locked="0"/>
    </xf>
    <xf numFmtId="0" fontId="0" fillId="5" borderId="0" xfId="0" applyFill="1" applyAlignment="1">
      <alignment horizontal="left" vertical="center"/>
    </xf>
    <xf numFmtId="0" fontId="0" fillId="5" borderId="0" xfId="0" applyFill="1" applyAlignment="1">
      <alignment horizontal="center" vertical="center"/>
    </xf>
    <xf numFmtId="0" fontId="10" fillId="5" borderId="0" xfId="0" applyFont="1" applyFill="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xf>
    <xf numFmtId="0" fontId="13" fillId="2" borderId="0" xfId="0" applyFont="1" applyFill="1" applyAlignment="1">
      <alignment horizontal="center" vertical="center" textRotation="90" wrapText="1"/>
    </xf>
    <xf numFmtId="0" fontId="0" fillId="5" borderId="1" xfId="0" applyFill="1" applyBorder="1" applyAlignment="1">
      <alignment horizontal="center" vertical="center"/>
    </xf>
    <xf numFmtId="0" fontId="2" fillId="2" borderId="0" xfId="0" applyFont="1" applyFill="1" applyAlignment="1">
      <alignment vertical="center" wrapText="1"/>
    </xf>
    <xf numFmtId="0" fontId="14" fillId="7" borderId="4" xfId="0" applyFont="1" applyFill="1" applyBorder="1" applyAlignment="1">
      <alignment horizontal="center" vertical="center" wrapText="1"/>
    </xf>
    <xf numFmtId="2" fontId="14" fillId="7" borderId="5" xfId="0" applyNumberFormat="1" applyFont="1" applyFill="1" applyBorder="1" applyAlignment="1">
      <alignment horizontal="center" vertical="center"/>
    </xf>
    <xf numFmtId="0" fontId="14" fillId="2" borderId="0" xfId="0" applyFont="1" applyFill="1" applyAlignment="1">
      <alignment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5" fillId="2" borderId="0" xfId="0" applyFont="1" applyFill="1" applyAlignment="1">
      <alignment horizontal="right" vertical="center"/>
    </xf>
    <xf numFmtId="0" fontId="0" fillId="2" borderId="0" xfId="0" applyFill="1"/>
    <xf numFmtId="0" fontId="0" fillId="2" borderId="0" xfId="0" applyFill="1" applyAlignment="1">
      <alignment wrapText="1"/>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xf>
    <xf numFmtId="0" fontId="0" fillId="5" borderId="1" xfId="0" applyFill="1" applyBorder="1" applyAlignment="1">
      <alignment horizontal="left" vertical="center"/>
    </xf>
    <xf numFmtId="0" fontId="0" fillId="6"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1" xfId="0" quotePrefix="1" applyFill="1" applyBorder="1" applyAlignment="1">
      <alignment horizontal="center" vertical="center"/>
    </xf>
    <xf numFmtId="0" fontId="0" fillId="2" borderId="0" xfId="0" applyFill="1" applyAlignment="1">
      <alignment horizontal="center" wrapText="1"/>
    </xf>
    <xf numFmtId="0" fontId="3" fillId="2" borderId="0" xfId="0" applyFont="1" applyFill="1" applyAlignment="1">
      <alignment horizontal="center" vertical="center" wrapText="1"/>
    </xf>
    <xf numFmtId="0" fontId="1" fillId="2" borderId="0" xfId="0" applyFont="1" applyFill="1" applyAlignment="1">
      <alignment horizontal="center" wrapText="1"/>
    </xf>
    <xf numFmtId="0" fontId="1" fillId="8" borderId="0" xfId="0" applyFont="1" applyFill="1" applyAlignment="1">
      <alignment horizontal="center" wrapText="1"/>
    </xf>
    <xf numFmtId="0" fontId="16" fillId="2" borderId="0" xfId="0" applyFont="1" applyFill="1" applyAlignment="1">
      <alignment horizontal="center" wrapText="1"/>
    </xf>
    <xf numFmtId="0" fontId="6" fillId="2" borderId="0" xfId="0" applyFont="1" applyFill="1" applyAlignment="1">
      <alignment horizontal="left" vertical="center"/>
    </xf>
    <xf numFmtId="0" fontId="15" fillId="2" borderId="0" xfId="0" applyFont="1" applyFill="1" applyAlignment="1">
      <alignment horizontal="center" vertical="center"/>
    </xf>
    <xf numFmtId="0" fontId="5" fillId="3" borderId="0" xfId="0" applyFont="1" applyFill="1" applyAlignment="1">
      <alignment horizont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0BD0-310A-4CB8-AFF1-567C7D2A8BAD}">
  <dimension ref="A1:O13"/>
  <sheetViews>
    <sheetView workbookViewId="0">
      <selection activeCell="B3" sqref="A1:XFD1048576"/>
    </sheetView>
  </sheetViews>
  <sheetFormatPr defaultColWidth="0" defaultRowHeight="14.5" zeroHeight="1" x14ac:dyDescent="0.35"/>
  <cols>
    <col min="1" max="1" width="3.08984375" customWidth="1"/>
    <col min="2" max="14" width="6.6328125" customWidth="1"/>
    <col min="15" max="16384" width="6.6328125" hidden="1"/>
  </cols>
  <sheetData>
    <row r="1" spans="1:15" ht="61.5" customHeight="1" x14ac:dyDescent="0.35">
      <c r="A1" s="38"/>
      <c r="B1" s="48" t="s">
        <v>36</v>
      </c>
      <c r="C1" s="48"/>
      <c r="D1" s="48"/>
      <c r="E1" s="48"/>
      <c r="F1" s="48"/>
      <c r="G1" s="48"/>
      <c r="H1" s="48"/>
      <c r="I1" s="48"/>
      <c r="J1" s="48"/>
      <c r="K1" s="48"/>
      <c r="L1" s="48"/>
      <c r="M1" s="48"/>
      <c r="N1" s="2"/>
      <c r="O1" s="2"/>
    </row>
    <row r="2" spans="1:15" ht="31" customHeight="1" x14ac:dyDescent="0.35">
      <c r="A2" s="38"/>
      <c r="B2" s="47" t="s">
        <v>29</v>
      </c>
      <c r="C2" s="49"/>
      <c r="D2" s="49"/>
      <c r="E2" s="49"/>
      <c r="F2" s="49"/>
      <c r="G2" s="49"/>
      <c r="H2" s="49"/>
      <c r="I2" s="49"/>
      <c r="J2" s="49"/>
      <c r="K2" s="49"/>
      <c r="L2" s="49"/>
      <c r="M2" s="49"/>
      <c r="N2" s="2"/>
      <c r="O2" s="2"/>
    </row>
    <row r="3" spans="1:15" ht="49" customHeight="1" x14ac:dyDescent="0.35">
      <c r="A3" s="38"/>
      <c r="B3" s="50" t="s">
        <v>30</v>
      </c>
      <c r="C3" s="50"/>
      <c r="D3" s="50"/>
      <c r="E3" s="50"/>
      <c r="F3" s="50"/>
      <c r="G3" s="50"/>
      <c r="H3" s="50"/>
      <c r="I3" s="50"/>
      <c r="J3" s="50"/>
      <c r="K3" s="50"/>
      <c r="L3" s="50"/>
      <c r="M3" s="50"/>
      <c r="N3" s="2"/>
      <c r="O3" s="2"/>
    </row>
    <row r="4" spans="1:15" ht="120.75" customHeight="1" x14ac:dyDescent="0.35">
      <c r="A4" s="38"/>
      <c r="B4" s="47" t="s">
        <v>37</v>
      </c>
      <c r="C4" s="49"/>
      <c r="D4" s="49"/>
      <c r="E4" s="49"/>
      <c r="F4" s="49"/>
      <c r="G4" s="49"/>
      <c r="H4" s="49"/>
      <c r="I4" s="49"/>
      <c r="J4" s="49"/>
      <c r="K4" s="49"/>
      <c r="L4" s="49"/>
      <c r="M4" s="49"/>
      <c r="N4" s="5"/>
      <c r="O4" s="5"/>
    </row>
    <row r="5" spans="1:15" ht="36.65" customHeight="1" x14ac:dyDescent="0.35">
      <c r="A5" s="38"/>
      <c r="B5" s="51" t="s">
        <v>31</v>
      </c>
      <c r="C5" s="51"/>
      <c r="D5" s="51"/>
      <c r="E5" s="51"/>
      <c r="F5" s="51"/>
      <c r="G5" s="51"/>
      <c r="H5" s="51"/>
      <c r="I5" s="51"/>
      <c r="J5" s="51"/>
      <c r="K5" s="51"/>
      <c r="L5" s="51"/>
      <c r="M5" s="51"/>
      <c r="N5" s="5"/>
      <c r="O5" s="5"/>
    </row>
    <row r="6" spans="1:15" s="38" customFormat="1" ht="46" customHeight="1" x14ac:dyDescent="0.35">
      <c r="B6" s="47" t="s">
        <v>32</v>
      </c>
      <c r="C6" s="47"/>
      <c r="D6" s="47"/>
      <c r="E6" s="47"/>
      <c r="F6" s="47"/>
      <c r="G6" s="47"/>
      <c r="H6" s="47"/>
      <c r="I6" s="47"/>
      <c r="J6" s="47"/>
      <c r="K6" s="47"/>
      <c r="L6" s="47"/>
      <c r="M6" s="47"/>
    </row>
    <row r="7" spans="1:15" s="38" customFormat="1" ht="24.65" customHeight="1" x14ac:dyDescent="0.35">
      <c r="B7" s="47" t="s">
        <v>33</v>
      </c>
      <c r="C7" s="47"/>
      <c r="D7" s="47"/>
      <c r="E7" s="47"/>
      <c r="F7" s="47"/>
      <c r="G7" s="47"/>
      <c r="H7" s="47"/>
      <c r="I7" s="47"/>
      <c r="J7" s="47"/>
      <c r="K7" s="47"/>
      <c r="L7" s="47"/>
      <c r="M7" s="47"/>
    </row>
    <row r="8" spans="1:15" s="38" customFormat="1" ht="50.5" customHeight="1" x14ac:dyDescent="0.35">
      <c r="B8" s="47"/>
      <c r="C8" s="47"/>
      <c r="D8" s="47"/>
      <c r="E8" s="47"/>
      <c r="F8" s="47"/>
      <c r="G8" s="47"/>
      <c r="H8" s="47"/>
      <c r="I8" s="47"/>
      <c r="J8" s="47"/>
      <c r="K8" s="47"/>
      <c r="L8" s="47"/>
      <c r="M8" s="47"/>
    </row>
    <row r="9" spans="1:15" s="38" customFormat="1" ht="59.5" customHeight="1" x14ac:dyDescent="0.35">
      <c r="B9" s="47" t="s">
        <v>34</v>
      </c>
      <c r="C9" s="47"/>
      <c r="D9" s="47"/>
      <c r="E9" s="47"/>
      <c r="F9" s="47"/>
      <c r="G9" s="47"/>
      <c r="H9" s="47"/>
      <c r="I9" s="47"/>
      <c r="J9" s="47"/>
      <c r="K9" s="47"/>
      <c r="L9" s="47"/>
      <c r="M9" s="47"/>
    </row>
    <row r="10" spans="1:15" s="38" customFormat="1" ht="15.65" customHeight="1" x14ac:dyDescent="0.35">
      <c r="B10" s="39"/>
      <c r="C10" s="39"/>
      <c r="D10" s="39"/>
      <c r="E10" s="39"/>
      <c r="F10" s="39"/>
      <c r="G10" s="39"/>
      <c r="H10" s="39"/>
      <c r="I10" s="39"/>
      <c r="J10" s="39"/>
      <c r="K10" s="39"/>
      <c r="L10" s="39"/>
      <c r="M10" s="39"/>
    </row>
    <row r="11" spans="1:15" s="38" customFormat="1" ht="36" customHeight="1" x14ac:dyDescent="0.35">
      <c r="B11" s="47" t="s">
        <v>35</v>
      </c>
      <c r="C11" s="47"/>
      <c r="D11" s="47"/>
      <c r="E11" s="47"/>
      <c r="F11" s="47"/>
      <c r="G11" s="47"/>
      <c r="H11" s="47"/>
      <c r="I11" s="47"/>
      <c r="J11" s="47"/>
      <c r="K11" s="47"/>
      <c r="L11" s="47"/>
      <c r="M11" s="47"/>
    </row>
    <row r="12" spans="1:15" s="38" customFormat="1" ht="16.5" customHeight="1" x14ac:dyDescent="0.35"/>
    <row r="13" spans="1:15" ht="9.65" hidden="1" customHeight="1" x14ac:dyDescent="0.35">
      <c r="A13" s="38"/>
    </row>
  </sheetData>
  <sheetProtection algorithmName="SHA-512" hashValue="6bRd/wGu23fItO+poIuXCKEJwwzdzX7ZS/Wqu99lr5d0U2+HqW5h8xMWx7zK2RUN/fi4UWb2i+gTe6q6wrVahg==" saltValue="y3+PyRlh1KaroxBC1jwUdg==" spinCount="100000" sheet="1" objects="1" scenarios="1" selectLockedCells="1"/>
  <mergeCells count="9">
    <mergeCell ref="B7:M8"/>
    <mergeCell ref="B9:M9"/>
    <mergeCell ref="B11:M11"/>
    <mergeCell ref="B1:M1"/>
    <mergeCell ref="B2:M2"/>
    <mergeCell ref="B3:M3"/>
    <mergeCell ref="B4:M4"/>
    <mergeCell ref="B5:M5"/>
    <mergeCell ref="B6:M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0474-3EC2-47C9-903D-5DFA0796F969}">
  <dimension ref="A1:AF51"/>
  <sheetViews>
    <sheetView tabSelected="1" zoomScale="70" zoomScaleNormal="70" workbookViewId="0">
      <selection activeCell="F17" sqref="F17"/>
    </sheetView>
  </sheetViews>
  <sheetFormatPr defaultColWidth="0" defaultRowHeight="15.5" zeroHeight="1" x14ac:dyDescent="0.35"/>
  <cols>
    <col min="1" max="1" width="5.54296875" style="3" customWidth="1"/>
    <col min="2" max="2" width="6.26953125" style="3" hidden="1"/>
    <col min="3" max="3" width="1.54296875" style="3" customWidth="1"/>
    <col min="4" max="4" width="46.54296875" style="3" customWidth="1"/>
    <col min="5" max="5" width="19.453125" style="3" customWidth="1"/>
    <col min="6" max="6" width="20.54296875" style="3" customWidth="1"/>
    <col min="7" max="7" width="28.453125" style="3" customWidth="1"/>
    <col min="8" max="8" width="17.7265625" style="3" customWidth="1"/>
    <col min="9" max="10" width="16.453125" style="3" hidden="1" customWidth="1"/>
    <col min="11" max="11" width="1.7265625" style="3" customWidth="1"/>
    <col min="12" max="12" width="7.453125" style="3" customWidth="1"/>
    <col min="13" max="13" width="11.81640625" style="3" hidden="1" customWidth="1"/>
    <col min="14" max="23" width="0" style="3" hidden="1" customWidth="1"/>
    <col min="24" max="24" width="11.81640625" style="3" hidden="1" customWidth="1"/>
    <col min="25" max="32" width="0" style="3" hidden="1" customWidth="1"/>
    <col min="33" max="16384" width="11.81640625" style="3" hidden="1"/>
  </cols>
  <sheetData>
    <row r="1" spans="1:13" ht="49" customHeight="1" x14ac:dyDescent="0.35">
      <c r="A1" s="1"/>
      <c r="B1" s="1"/>
      <c r="C1" s="1"/>
      <c r="D1" s="48" t="s">
        <v>0</v>
      </c>
      <c r="E1" s="48"/>
      <c r="F1" s="48"/>
      <c r="G1" s="48"/>
      <c r="H1" s="48"/>
      <c r="I1" s="2"/>
      <c r="J1" s="2"/>
      <c r="K1" s="2"/>
      <c r="L1" s="2"/>
      <c r="M1" s="1"/>
    </row>
    <row r="2" spans="1:13" ht="89.5" customHeight="1" x14ac:dyDescent="0.35">
      <c r="A2" s="1"/>
      <c r="B2" s="1"/>
      <c r="C2" s="1"/>
      <c r="D2" s="49" t="s">
        <v>1</v>
      </c>
      <c r="E2" s="49"/>
      <c r="F2" s="49"/>
      <c r="G2" s="49"/>
      <c r="H2" s="49"/>
      <c r="I2" s="49"/>
      <c r="J2" s="49"/>
      <c r="K2" s="5"/>
      <c r="L2" s="5"/>
      <c r="M2" s="1"/>
    </row>
    <row r="3" spans="1:13" ht="29.15" customHeight="1" x14ac:dyDescent="0.35">
      <c r="A3" s="1"/>
      <c r="B3" s="1"/>
      <c r="C3" s="1"/>
      <c r="D3" s="49"/>
      <c r="E3" s="49"/>
      <c r="F3" s="49"/>
      <c r="G3" s="4" t="s">
        <v>2</v>
      </c>
      <c r="H3" s="4"/>
      <c r="I3" s="4"/>
      <c r="J3" s="4"/>
      <c r="K3" s="1"/>
      <c r="L3" s="1"/>
      <c r="M3" s="1"/>
    </row>
    <row r="4" spans="1:13" ht="25" customHeight="1" x14ac:dyDescent="0.4">
      <c r="A4" s="1"/>
      <c r="B4" s="1"/>
      <c r="C4" s="54" t="s">
        <v>3</v>
      </c>
      <c r="D4" s="54"/>
      <c r="E4" s="6"/>
      <c r="F4" s="1"/>
      <c r="G4" s="1"/>
      <c r="H4" s="1"/>
      <c r="I4" s="1"/>
      <c r="J4" s="1"/>
      <c r="K4" s="1"/>
      <c r="L4" s="1"/>
      <c r="M4" s="1"/>
    </row>
    <row r="5" spans="1:13" ht="9.65" customHeight="1" x14ac:dyDescent="0.35">
      <c r="A5" s="1"/>
      <c r="B5" s="7"/>
      <c r="C5" s="8"/>
      <c r="D5" s="8"/>
      <c r="E5" s="8"/>
      <c r="F5" s="8"/>
      <c r="G5" s="8"/>
      <c r="H5" s="8"/>
      <c r="I5" s="8"/>
      <c r="J5" s="8"/>
      <c r="K5" s="8"/>
      <c r="L5" s="1"/>
      <c r="M5" s="1"/>
    </row>
    <row r="6" spans="1:13" s="13" customFormat="1" ht="151" customHeight="1" x14ac:dyDescent="0.35">
      <c r="A6" s="9"/>
      <c r="B6" s="7"/>
      <c r="C6" s="10"/>
      <c r="D6" s="11" t="s">
        <v>4</v>
      </c>
      <c r="E6" s="11" t="s">
        <v>5</v>
      </c>
      <c r="F6" s="11" t="s">
        <v>6</v>
      </c>
      <c r="G6" s="57"/>
      <c r="H6" s="58"/>
      <c r="I6" s="12" t="s">
        <v>7</v>
      </c>
      <c r="J6" s="12" t="s">
        <v>7</v>
      </c>
      <c r="K6" s="10"/>
      <c r="L6" s="9"/>
      <c r="M6" s="9"/>
    </row>
    <row r="7" spans="1:13" s="18" customFormat="1" ht="16" x14ac:dyDescent="0.35">
      <c r="A7" s="14"/>
      <c r="B7" s="7"/>
      <c r="C7" s="15"/>
      <c r="D7" s="16" t="s">
        <v>8</v>
      </c>
      <c r="E7" s="16" t="s">
        <v>9</v>
      </c>
      <c r="F7" s="16" t="s">
        <v>10</v>
      </c>
      <c r="G7" s="59"/>
      <c r="H7" s="60"/>
      <c r="I7" s="17" t="s">
        <v>11</v>
      </c>
      <c r="J7" s="17" t="s">
        <v>12</v>
      </c>
      <c r="K7" s="15"/>
      <c r="L7" s="14"/>
      <c r="M7" s="14"/>
    </row>
    <row r="8" spans="1:13" ht="16" x14ac:dyDescent="0.35">
      <c r="A8" s="1"/>
      <c r="B8" s="7"/>
      <c r="C8" s="8"/>
      <c r="D8" s="19"/>
      <c r="E8" s="20"/>
      <c r="F8" s="20"/>
      <c r="G8" s="59"/>
      <c r="H8" s="60"/>
      <c r="I8" s="21">
        <f>IF(ISNUMBER(F8),((E8*3)*100%),0)</f>
        <v>0</v>
      </c>
      <c r="J8" s="21">
        <f>F8*I8</f>
        <v>0</v>
      </c>
      <c r="K8" s="8"/>
      <c r="L8" s="1"/>
      <c r="M8" s="1"/>
    </row>
    <row r="9" spans="1:13" ht="16" x14ac:dyDescent="0.35">
      <c r="A9" s="1"/>
      <c r="B9" s="7"/>
      <c r="C9" s="8"/>
      <c r="D9" s="19"/>
      <c r="E9" s="20"/>
      <c r="F9" s="20"/>
      <c r="G9" s="59"/>
      <c r="H9" s="60"/>
      <c r="I9" s="21">
        <f>IF(ISNUMBER(F9),((E9*3)*100%),0)</f>
        <v>0</v>
      </c>
      <c r="J9" s="21">
        <f>F9*I9</f>
        <v>0</v>
      </c>
      <c r="K9" s="8"/>
      <c r="L9" s="1"/>
      <c r="M9" s="1"/>
    </row>
    <row r="10" spans="1:13" ht="16" x14ac:dyDescent="0.35">
      <c r="A10" s="1"/>
      <c r="B10" s="7"/>
      <c r="C10" s="8"/>
      <c r="D10" s="19"/>
      <c r="E10" s="22"/>
      <c r="F10" s="20"/>
      <c r="G10" s="59"/>
      <c r="H10" s="60"/>
      <c r="I10" s="21">
        <f>IF(ISNUMBER(F10),((E10*3)*100%),0)</f>
        <v>0</v>
      </c>
      <c r="J10" s="21">
        <f>F10*I10</f>
        <v>0</v>
      </c>
      <c r="K10" s="8"/>
      <c r="L10" s="1"/>
      <c r="M10" s="1"/>
    </row>
    <row r="11" spans="1:13" ht="16" x14ac:dyDescent="0.35">
      <c r="A11" s="1"/>
      <c r="B11" s="7"/>
      <c r="C11" s="8"/>
      <c r="D11" s="19"/>
      <c r="E11" s="20"/>
      <c r="F11" s="20"/>
      <c r="G11" s="59"/>
      <c r="H11" s="60"/>
      <c r="I11" s="21">
        <f t="shared" ref="I11:I17" si="0">IF(ISNUMBER(F11),((E11*3)*100%),0)</f>
        <v>0</v>
      </c>
      <c r="J11" s="21">
        <f t="shared" ref="J11:J17" si="1">F11*I11</f>
        <v>0</v>
      </c>
      <c r="K11" s="8"/>
      <c r="L11" s="1"/>
      <c r="M11" s="1"/>
    </row>
    <row r="12" spans="1:13" ht="16" x14ac:dyDescent="0.35">
      <c r="A12" s="1"/>
      <c r="B12" s="7"/>
      <c r="C12" s="8"/>
      <c r="D12" s="19"/>
      <c r="E12" s="20"/>
      <c r="F12" s="20"/>
      <c r="G12" s="59"/>
      <c r="H12" s="60"/>
      <c r="I12" s="21">
        <f t="shared" si="0"/>
        <v>0</v>
      </c>
      <c r="J12" s="21">
        <f t="shared" si="1"/>
        <v>0</v>
      </c>
      <c r="K12" s="8"/>
      <c r="L12" s="1"/>
      <c r="M12" s="1"/>
    </row>
    <row r="13" spans="1:13" ht="16" x14ac:dyDescent="0.35">
      <c r="A13" s="1"/>
      <c r="B13" s="7"/>
      <c r="C13" s="8"/>
      <c r="D13" s="19"/>
      <c r="E13" s="20"/>
      <c r="F13" s="20"/>
      <c r="G13" s="59"/>
      <c r="H13" s="60"/>
      <c r="I13" s="21">
        <f t="shared" si="0"/>
        <v>0</v>
      </c>
      <c r="J13" s="21">
        <f t="shared" si="1"/>
        <v>0</v>
      </c>
      <c r="K13" s="8"/>
      <c r="L13" s="1"/>
      <c r="M13" s="1"/>
    </row>
    <row r="14" spans="1:13" ht="16" x14ac:dyDescent="0.35">
      <c r="A14" s="1"/>
      <c r="B14" s="7"/>
      <c r="C14" s="8"/>
      <c r="D14" s="19"/>
      <c r="E14" s="20"/>
      <c r="F14" s="20"/>
      <c r="G14" s="59"/>
      <c r="H14" s="60"/>
      <c r="I14" s="21">
        <f t="shared" si="0"/>
        <v>0</v>
      </c>
      <c r="J14" s="21">
        <f t="shared" si="1"/>
        <v>0</v>
      </c>
      <c r="K14" s="8"/>
      <c r="L14" s="1"/>
      <c r="M14" s="1"/>
    </row>
    <row r="15" spans="1:13" ht="16" x14ac:dyDescent="0.35">
      <c r="A15" s="1"/>
      <c r="B15" s="7"/>
      <c r="C15" s="8"/>
      <c r="D15" s="19"/>
      <c r="E15" s="20"/>
      <c r="F15" s="20"/>
      <c r="G15" s="59"/>
      <c r="H15" s="60"/>
      <c r="I15" s="21">
        <f t="shared" si="0"/>
        <v>0</v>
      </c>
      <c r="J15" s="21">
        <f t="shared" si="1"/>
        <v>0</v>
      </c>
      <c r="K15" s="8"/>
      <c r="L15" s="1"/>
      <c r="M15" s="1"/>
    </row>
    <row r="16" spans="1:13" ht="16" x14ac:dyDescent="0.35">
      <c r="A16" s="1"/>
      <c r="B16" s="7"/>
      <c r="C16" s="8"/>
      <c r="D16" s="19"/>
      <c r="E16" s="20"/>
      <c r="F16" s="20"/>
      <c r="G16" s="59"/>
      <c r="H16" s="60"/>
      <c r="I16" s="21">
        <f t="shared" si="0"/>
        <v>0</v>
      </c>
      <c r="J16" s="21">
        <f t="shared" si="1"/>
        <v>0</v>
      </c>
      <c r="K16" s="8"/>
      <c r="L16" s="1"/>
      <c r="M16" s="1"/>
    </row>
    <row r="17" spans="1:13" ht="16" x14ac:dyDescent="0.35">
      <c r="A17" s="1"/>
      <c r="B17" s="7"/>
      <c r="C17" s="8"/>
      <c r="D17" s="19"/>
      <c r="E17" s="20"/>
      <c r="F17" s="20"/>
      <c r="G17" s="61"/>
      <c r="H17" s="62"/>
      <c r="I17" s="21">
        <f t="shared" si="0"/>
        <v>0</v>
      </c>
      <c r="J17" s="21">
        <f t="shared" si="1"/>
        <v>0</v>
      </c>
      <c r="K17" s="8"/>
      <c r="L17" s="1"/>
      <c r="M17" s="1"/>
    </row>
    <row r="18" spans="1:13" ht="16" hidden="1" x14ac:dyDescent="0.35">
      <c r="A18" s="1"/>
      <c r="B18" s="7"/>
      <c r="C18" s="8"/>
      <c r="D18" s="23"/>
      <c r="E18" s="24"/>
      <c r="F18" s="25"/>
      <c r="G18" s="25" t="s">
        <v>13</v>
      </c>
      <c r="H18" s="25" t="s">
        <v>14</v>
      </c>
      <c r="I18" s="25">
        <f>SUM(I8:I17)</f>
        <v>0</v>
      </c>
      <c r="J18" s="25">
        <f>SUM(J8:J17)</f>
        <v>0</v>
      </c>
      <c r="K18" s="8"/>
      <c r="L18" s="1"/>
      <c r="M18" s="1"/>
    </row>
    <row r="19" spans="1:13" ht="16" hidden="1" x14ac:dyDescent="0.35">
      <c r="A19" s="1"/>
      <c r="B19" s="7"/>
      <c r="C19" s="8"/>
      <c r="D19" s="23"/>
      <c r="E19" s="24"/>
      <c r="F19" s="25"/>
      <c r="G19" s="25">
        <f>SUM(E8:E17)</f>
        <v>0</v>
      </c>
      <c r="H19" s="25">
        <f>120-G19</f>
        <v>120</v>
      </c>
      <c r="I19" s="25"/>
      <c r="J19" s="25" t="e">
        <f>J18/I18</f>
        <v>#DIV/0!</v>
      </c>
      <c r="K19" s="8"/>
      <c r="L19" s="1"/>
      <c r="M19" s="1"/>
    </row>
    <row r="20" spans="1:13" s="28" customFormat="1" ht="10.5" customHeight="1" x14ac:dyDescent="0.35">
      <c r="A20" s="26"/>
      <c r="B20" s="7"/>
      <c r="C20" s="27"/>
      <c r="D20" s="27"/>
      <c r="E20" s="27"/>
      <c r="F20" s="27"/>
      <c r="G20" s="27"/>
      <c r="H20" s="27"/>
      <c r="I20" s="27"/>
      <c r="J20" s="27"/>
      <c r="K20" s="27"/>
      <c r="L20" s="26"/>
      <c r="M20" s="26"/>
    </row>
    <row r="21" spans="1:13" s="28" customFormat="1" ht="10.5" customHeight="1" x14ac:dyDescent="0.35">
      <c r="A21" s="26"/>
      <c r="B21" s="29"/>
      <c r="C21" s="26"/>
      <c r="D21" s="26"/>
      <c r="E21" s="26"/>
      <c r="F21" s="26"/>
      <c r="G21" s="26"/>
      <c r="H21" s="26"/>
      <c r="I21" s="26"/>
      <c r="J21" s="26"/>
      <c r="K21" s="26"/>
      <c r="L21" s="26"/>
      <c r="M21" s="26"/>
    </row>
    <row r="22" spans="1:13" s="28" customFormat="1" ht="10.5" customHeight="1" x14ac:dyDescent="0.35">
      <c r="A22" s="26"/>
      <c r="B22" s="29"/>
      <c r="C22" s="26"/>
      <c r="D22" s="26"/>
      <c r="E22" s="26"/>
      <c r="F22" s="26"/>
      <c r="G22" s="26"/>
      <c r="H22" s="26"/>
      <c r="I22" s="26"/>
      <c r="J22" s="26"/>
      <c r="K22" s="26"/>
      <c r="L22" s="26"/>
      <c r="M22" s="26"/>
    </row>
    <row r="23" spans="1:13" s="28" customFormat="1" ht="22.5" customHeight="1" x14ac:dyDescent="0.4">
      <c r="A23" s="26"/>
      <c r="B23" s="29"/>
      <c r="C23" s="54" t="s">
        <v>15</v>
      </c>
      <c r="D23" s="54"/>
      <c r="E23" s="26"/>
      <c r="F23" s="26"/>
      <c r="G23" s="26"/>
      <c r="H23" s="26"/>
      <c r="I23" s="26"/>
      <c r="J23" s="26"/>
      <c r="K23" s="26"/>
      <c r="L23" s="26"/>
      <c r="M23" s="26"/>
    </row>
    <row r="24" spans="1:13" s="28" customFormat="1" ht="10.5" customHeight="1" x14ac:dyDescent="0.35">
      <c r="A24" s="26"/>
      <c r="B24" s="7"/>
      <c r="C24" s="8"/>
      <c r="D24" s="8"/>
      <c r="E24" s="8"/>
      <c r="F24" s="8"/>
      <c r="G24" s="8"/>
      <c r="H24" s="8"/>
      <c r="I24" s="8"/>
      <c r="J24" s="8"/>
      <c r="K24" s="8"/>
      <c r="L24" s="26"/>
      <c r="M24" s="26"/>
    </row>
    <row r="25" spans="1:13" s="28" customFormat="1" ht="157.5" customHeight="1" x14ac:dyDescent="0.35">
      <c r="A25" s="26"/>
      <c r="B25" s="7"/>
      <c r="C25" s="10"/>
      <c r="D25" s="11" t="s">
        <v>16</v>
      </c>
      <c r="E25" s="11" t="s">
        <v>17</v>
      </c>
      <c r="F25" s="11" t="s">
        <v>18</v>
      </c>
      <c r="G25" s="11" t="s">
        <v>19</v>
      </c>
      <c r="H25" s="11" t="s">
        <v>20</v>
      </c>
      <c r="I25" s="12" t="s">
        <v>7</v>
      </c>
      <c r="J25" s="12" t="s">
        <v>7</v>
      </c>
      <c r="K25" s="10"/>
      <c r="L25" s="26"/>
      <c r="M25" s="26"/>
    </row>
    <row r="26" spans="1:13" s="28" customFormat="1" ht="19.5" customHeight="1" x14ac:dyDescent="0.35">
      <c r="A26" s="26"/>
      <c r="B26" s="7"/>
      <c r="C26" s="15"/>
      <c r="D26" s="16" t="s">
        <v>8</v>
      </c>
      <c r="E26" s="16" t="s">
        <v>9</v>
      </c>
      <c r="F26" s="16" t="s">
        <v>10</v>
      </c>
      <c r="G26" s="16" t="s">
        <v>21</v>
      </c>
      <c r="H26" s="16" t="s">
        <v>22</v>
      </c>
      <c r="I26" s="17" t="s">
        <v>11</v>
      </c>
      <c r="J26" s="17" t="s">
        <v>12</v>
      </c>
      <c r="K26" s="15"/>
      <c r="L26" s="26"/>
      <c r="M26" s="26"/>
    </row>
    <row r="27" spans="1:13" s="28" customFormat="1" ht="15.65" customHeight="1" x14ac:dyDescent="0.35">
      <c r="A27" s="26"/>
      <c r="B27" s="7"/>
      <c r="C27" s="8"/>
      <c r="D27" s="19"/>
      <c r="E27" s="20"/>
      <c r="F27" s="20"/>
      <c r="G27" s="20"/>
      <c r="H27" s="30">
        <f>100-G27</f>
        <v>100</v>
      </c>
      <c r="I27" s="21">
        <f>IF(ISNUMBER(F27),((G27*100%)),0)</f>
        <v>0</v>
      </c>
      <c r="J27" s="21">
        <f>F27*I27</f>
        <v>0</v>
      </c>
      <c r="K27" s="8"/>
      <c r="L27" s="26"/>
      <c r="M27" s="26"/>
    </row>
    <row r="28" spans="1:13" s="28" customFormat="1" ht="15.65" customHeight="1" x14ac:dyDescent="0.35">
      <c r="A28" s="26"/>
      <c r="B28" s="7"/>
      <c r="C28" s="8"/>
      <c r="D28" s="19"/>
      <c r="E28" s="20"/>
      <c r="F28" s="20"/>
      <c r="G28" s="20"/>
      <c r="H28" s="30">
        <f>H27-G28</f>
        <v>100</v>
      </c>
      <c r="I28" s="21">
        <f t="shared" ref="I28:I36" si="2">IF(ISNUMBER(F28),((G28*100%)),0)</f>
        <v>0</v>
      </c>
      <c r="J28" s="21">
        <f t="shared" ref="J28:J36" si="3">F28*I28</f>
        <v>0</v>
      </c>
      <c r="K28" s="8"/>
      <c r="L28" s="26"/>
      <c r="M28" s="26"/>
    </row>
    <row r="29" spans="1:13" s="28" customFormat="1" ht="15.65" customHeight="1" x14ac:dyDescent="0.35">
      <c r="A29" s="26"/>
      <c r="B29" s="7"/>
      <c r="C29" s="8"/>
      <c r="D29" s="19"/>
      <c r="E29" s="20"/>
      <c r="F29" s="20"/>
      <c r="G29" s="20"/>
      <c r="H29" s="30">
        <f t="shared" ref="H29:H36" si="4">H28-G29</f>
        <v>100</v>
      </c>
      <c r="I29" s="21">
        <f t="shared" si="2"/>
        <v>0</v>
      </c>
      <c r="J29" s="21">
        <f t="shared" si="3"/>
        <v>0</v>
      </c>
      <c r="K29" s="8"/>
      <c r="L29" s="26"/>
      <c r="M29" s="26"/>
    </row>
    <row r="30" spans="1:13" s="28" customFormat="1" ht="15.65" customHeight="1" x14ac:dyDescent="0.35">
      <c r="A30" s="26"/>
      <c r="B30" s="7"/>
      <c r="C30" s="8"/>
      <c r="D30" s="19"/>
      <c r="E30" s="20"/>
      <c r="F30" s="20"/>
      <c r="G30" s="20"/>
      <c r="H30" s="30">
        <f t="shared" si="4"/>
        <v>100</v>
      </c>
      <c r="I30" s="21">
        <f t="shared" si="2"/>
        <v>0</v>
      </c>
      <c r="J30" s="21">
        <f t="shared" si="3"/>
        <v>0</v>
      </c>
      <c r="K30" s="8"/>
      <c r="L30" s="26"/>
      <c r="M30" s="26"/>
    </row>
    <row r="31" spans="1:13" s="28" customFormat="1" ht="15.65" customHeight="1" x14ac:dyDescent="0.35">
      <c r="A31" s="26"/>
      <c r="B31" s="7"/>
      <c r="C31" s="8"/>
      <c r="D31" s="19"/>
      <c r="E31" s="20"/>
      <c r="F31" s="20"/>
      <c r="G31" s="20"/>
      <c r="H31" s="30">
        <f t="shared" si="4"/>
        <v>100</v>
      </c>
      <c r="I31" s="21">
        <f t="shared" si="2"/>
        <v>0</v>
      </c>
      <c r="J31" s="21">
        <f t="shared" si="3"/>
        <v>0</v>
      </c>
      <c r="K31" s="8"/>
      <c r="L31" s="26"/>
      <c r="M31" s="26"/>
    </row>
    <row r="32" spans="1:13" s="28" customFormat="1" ht="15.65" customHeight="1" x14ac:dyDescent="0.35">
      <c r="A32" s="26"/>
      <c r="B32" s="7"/>
      <c r="C32" s="8"/>
      <c r="D32" s="19"/>
      <c r="E32" s="20"/>
      <c r="F32" s="20"/>
      <c r="G32" s="20"/>
      <c r="H32" s="30">
        <f t="shared" si="4"/>
        <v>100</v>
      </c>
      <c r="I32" s="21">
        <f t="shared" si="2"/>
        <v>0</v>
      </c>
      <c r="J32" s="21">
        <f t="shared" si="3"/>
        <v>0</v>
      </c>
      <c r="K32" s="8"/>
      <c r="L32" s="26"/>
      <c r="M32" s="26"/>
    </row>
    <row r="33" spans="1:13" s="28" customFormat="1" ht="15.65" customHeight="1" x14ac:dyDescent="0.35">
      <c r="A33" s="26"/>
      <c r="B33" s="7"/>
      <c r="C33" s="8"/>
      <c r="D33" s="19"/>
      <c r="E33" s="20"/>
      <c r="F33" s="20"/>
      <c r="G33" s="20"/>
      <c r="H33" s="30">
        <f t="shared" si="4"/>
        <v>100</v>
      </c>
      <c r="I33" s="21">
        <f t="shared" si="2"/>
        <v>0</v>
      </c>
      <c r="J33" s="21">
        <f t="shared" si="3"/>
        <v>0</v>
      </c>
      <c r="K33" s="8"/>
      <c r="L33" s="26"/>
      <c r="M33" s="26"/>
    </row>
    <row r="34" spans="1:13" s="28" customFormat="1" ht="15.65" customHeight="1" x14ac:dyDescent="0.35">
      <c r="A34" s="26"/>
      <c r="B34" s="7"/>
      <c r="C34" s="8"/>
      <c r="D34" s="19"/>
      <c r="E34" s="20"/>
      <c r="F34" s="20"/>
      <c r="G34" s="20"/>
      <c r="H34" s="30">
        <f t="shared" si="4"/>
        <v>100</v>
      </c>
      <c r="I34" s="21">
        <f t="shared" si="2"/>
        <v>0</v>
      </c>
      <c r="J34" s="21">
        <f t="shared" si="3"/>
        <v>0</v>
      </c>
      <c r="K34" s="8"/>
      <c r="L34" s="26"/>
      <c r="M34" s="26"/>
    </row>
    <row r="35" spans="1:13" s="28" customFormat="1" ht="15.65" customHeight="1" x14ac:dyDescent="0.35">
      <c r="A35" s="26"/>
      <c r="B35" s="7"/>
      <c r="C35" s="8"/>
      <c r="D35" s="19"/>
      <c r="E35" s="20"/>
      <c r="F35" s="20"/>
      <c r="G35" s="20"/>
      <c r="H35" s="30">
        <f t="shared" si="4"/>
        <v>100</v>
      </c>
      <c r="I35" s="21">
        <f t="shared" si="2"/>
        <v>0</v>
      </c>
      <c r="J35" s="21">
        <f t="shared" si="3"/>
        <v>0</v>
      </c>
      <c r="K35" s="8"/>
      <c r="L35" s="26"/>
      <c r="M35" s="26"/>
    </row>
    <row r="36" spans="1:13" s="28" customFormat="1" ht="15.65" customHeight="1" x14ac:dyDescent="0.35">
      <c r="A36" s="26"/>
      <c r="B36" s="7"/>
      <c r="C36" s="8"/>
      <c r="D36" s="19"/>
      <c r="E36" s="20"/>
      <c r="F36" s="20"/>
      <c r="G36" s="20"/>
      <c r="H36" s="30">
        <f t="shared" si="4"/>
        <v>100</v>
      </c>
      <c r="I36" s="21">
        <f t="shared" si="2"/>
        <v>0</v>
      </c>
      <c r="J36" s="21">
        <f t="shared" si="3"/>
        <v>0</v>
      </c>
      <c r="K36" s="8"/>
      <c r="L36" s="26"/>
      <c r="M36" s="26"/>
    </row>
    <row r="37" spans="1:13" s="28" customFormat="1" ht="15.65" hidden="1" customHeight="1" x14ac:dyDescent="0.35">
      <c r="A37" s="26"/>
      <c r="B37" s="7"/>
      <c r="C37" s="8"/>
      <c r="D37" s="23"/>
      <c r="E37" s="24"/>
      <c r="F37" s="25" t="s">
        <v>23</v>
      </c>
      <c r="G37" s="25" t="s">
        <v>13</v>
      </c>
      <c r="H37" s="25"/>
      <c r="I37" s="25">
        <f>SUM(I27:I36)</f>
        <v>0</v>
      </c>
      <c r="J37" s="25">
        <f>SUM(J27:J36)</f>
        <v>0</v>
      </c>
      <c r="K37" s="8"/>
      <c r="L37" s="26"/>
      <c r="M37" s="26"/>
    </row>
    <row r="38" spans="1:13" s="28" customFormat="1" ht="15.65" hidden="1" customHeight="1" x14ac:dyDescent="0.35">
      <c r="A38" s="26"/>
      <c r="B38" s="7"/>
      <c r="C38" s="8"/>
      <c r="D38" s="23"/>
      <c r="E38" s="24"/>
      <c r="F38" s="25" t="s">
        <v>24</v>
      </c>
      <c r="G38" s="25">
        <f>SUM(G27:G36)</f>
        <v>0</v>
      </c>
      <c r="H38" s="25"/>
      <c r="I38" s="25"/>
      <c r="J38" s="25">
        <f>J37/100</f>
        <v>0</v>
      </c>
      <c r="K38" s="8"/>
      <c r="L38" s="26"/>
      <c r="M38" s="26"/>
    </row>
    <row r="39" spans="1:13" s="1" customFormat="1" ht="33.65" hidden="1" customHeight="1" x14ac:dyDescent="0.35">
      <c r="B39" s="7"/>
      <c r="C39" s="8"/>
      <c r="D39" s="23"/>
      <c r="E39" s="24"/>
      <c r="F39" s="24"/>
      <c r="G39" s="24" t="s">
        <v>25</v>
      </c>
      <c r="H39" s="24"/>
      <c r="I39" s="24"/>
      <c r="J39" s="24"/>
      <c r="K39" s="8"/>
    </row>
    <row r="40" spans="1:13" s="1" customFormat="1" ht="12.65" customHeight="1" x14ac:dyDescent="0.35">
      <c r="B40" s="7"/>
      <c r="C40" s="27"/>
      <c r="D40" s="27"/>
      <c r="E40" s="27"/>
      <c r="F40" s="27"/>
      <c r="G40" s="27"/>
      <c r="H40" s="27"/>
      <c r="I40" s="27"/>
      <c r="J40" s="27"/>
      <c r="K40" s="27"/>
    </row>
    <row r="41" spans="1:13" s="1" customFormat="1" ht="33.75" customHeight="1" thickBot="1" x14ac:dyDescent="0.4"/>
    <row r="42" spans="1:13" s="1" customFormat="1" ht="42" customHeight="1" x14ac:dyDescent="0.35">
      <c r="D42" s="55" t="s">
        <v>26</v>
      </c>
      <c r="E42" s="56"/>
      <c r="G42" s="31"/>
      <c r="H42" s="31"/>
      <c r="I42" s="31"/>
      <c r="J42" s="31"/>
      <c r="K42" s="31"/>
      <c r="L42" s="31"/>
    </row>
    <row r="43" spans="1:13" s="1" customFormat="1" ht="51" customHeight="1" x14ac:dyDescent="0.35">
      <c r="D43" s="32" t="s">
        <v>27</v>
      </c>
      <c r="E43" s="33" t="str">
        <f>IF(G19+G38&gt;=220,(((3*J19)+J38)/4),"")</f>
        <v/>
      </c>
      <c r="F43" s="34"/>
      <c r="G43" s="31"/>
      <c r="H43" s="31"/>
      <c r="I43" s="31"/>
      <c r="J43" s="31"/>
      <c r="K43" s="31"/>
      <c r="L43" s="31"/>
    </row>
    <row r="44" spans="1:13" s="1" customFormat="1" ht="39.65" customHeight="1" thickBot="1" x14ac:dyDescent="0.4">
      <c r="D44" s="35" t="s">
        <v>28</v>
      </c>
      <c r="E44" s="36" t="str">
        <f>IF(E43="","",IF(AND(E43&lt;40),(""),IF(AND(E43&gt;=40,E43&lt;=49.49),("3rd"),IF(AND(E43&gt;=49.5,E43&lt;=59.49),("2:2"),(IF(AND(E43&gt;=59.5,E43&lt;=69.49),("2:1"),(IF(E43&gt;=69.5,("1st")))))))))</f>
        <v/>
      </c>
      <c r="F44" s="34"/>
      <c r="G44" s="31"/>
      <c r="H44" s="31"/>
      <c r="I44" s="31"/>
      <c r="J44" s="31"/>
      <c r="K44" s="31"/>
      <c r="L44" s="31"/>
    </row>
    <row r="45" spans="1:13" s="1" customFormat="1" ht="33.75" customHeight="1" x14ac:dyDescent="0.35"/>
    <row r="46" spans="1:13" s="1" customFormat="1" ht="22" customHeight="1" x14ac:dyDescent="0.35">
      <c r="D46" s="52"/>
      <c r="E46" s="52"/>
    </row>
    <row r="47" spans="1:13" ht="22" customHeight="1" x14ac:dyDescent="0.35">
      <c r="A47" s="1"/>
      <c r="B47" s="29"/>
      <c r="C47" s="1"/>
      <c r="D47" s="53"/>
      <c r="E47" s="53"/>
      <c r="F47" s="37"/>
      <c r="G47" s="37"/>
      <c r="H47" s="37"/>
      <c r="I47" s="37"/>
      <c r="J47" s="37"/>
      <c r="K47" s="1"/>
      <c r="L47" s="1"/>
      <c r="M47" s="1"/>
    </row>
    <row r="48" spans="1:13" ht="22" customHeight="1" x14ac:dyDescent="0.35">
      <c r="A48" s="1"/>
      <c r="B48" s="29"/>
      <c r="C48" s="1"/>
      <c r="D48" s="1"/>
      <c r="E48" s="1"/>
      <c r="F48" s="1"/>
      <c r="G48" s="1"/>
      <c r="H48" s="1"/>
      <c r="I48" s="1"/>
      <c r="J48" s="1"/>
      <c r="K48" s="1"/>
      <c r="L48" s="1"/>
      <c r="M48" s="1"/>
    </row>
    <row r="49" spans="1:12" ht="22" hidden="1" customHeight="1" x14ac:dyDescent="0.35">
      <c r="A49" s="1"/>
      <c r="B49" s="1"/>
      <c r="C49" s="1"/>
      <c r="D49" s="1"/>
      <c r="E49" s="1"/>
      <c r="F49" s="1"/>
      <c r="G49" s="1"/>
      <c r="H49" s="1"/>
      <c r="I49" s="1"/>
      <c r="J49" s="1"/>
      <c r="K49" s="1"/>
      <c r="L49" s="1"/>
    </row>
    <row r="50" spans="1:12" ht="0" hidden="1" customHeight="1" x14ac:dyDescent="0.35"/>
    <row r="51" spans="1:12" ht="0" hidden="1" customHeight="1" x14ac:dyDescent="0.35"/>
  </sheetData>
  <sheetProtection algorithmName="SHA-512" hashValue="5PWPkEewJKj4hWpxvESjvh4/V8nYd0xmCYXXTg/2KzmNnWFK6DfRGqqfaXPrI9Ut9Vkm9RfKuycAS2A47Hg/Wg==" saltValue="33kFingp83Q+qLf8BmTHYg==" spinCount="100000" sheet="1" objects="1" scenarios="1" selectLockedCells="1"/>
  <mergeCells count="9">
    <mergeCell ref="D46:E46"/>
    <mergeCell ref="D47:E47"/>
    <mergeCell ref="D1:H1"/>
    <mergeCell ref="D2:J2"/>
    <mergeCell ref="D3:F3"/>
    <mergeCell ref="C4:D4"/>
    <mergeCell ref="C23:D23"/>
    <mergeCell ref="D42:E42"/>
    <mergeCell ref="G6:H17"/>
  </mergeCells>
  <dataValidations count="2">
    <dataValidation type="custom" allowBlank="1" showInputMessage="1" showErrorMessage="1" error="You have too many credits counting towards this calculation. Use the Credits Remaining column to work out how many credits you should include to bring you to the credit total required for this section (120 credits maximum)" sqref="E8:E10" xr:uid="{844B9344-8495-4F63-B4CA-B5B8BBACA104}">
      <formula1>$H$19&gt;-1</formula1>
    </dataValidation>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G27:G36" xr:uid="{67B059BB-A962-44EE-8A22-8486305A5ADB}">
      <formula1>H27&gt;=0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DAFC-BEAA-4E6B-9A54-9FA8A50857A9}">
  <dimension ref="A1:AF51"/>
  <sheetViews>
    <sheetView topLeftCell="A22" zoomScale="70" zoomScaleNormal="70" workbookViewId="0">
      <selection activeCell="G9" sqref="A1:XFD1048576"/>
    </sheetView>
  </sheetViews>
  <sheetFormatPr defaultColWidth="0" defaultRowHeight="15.5" zeroHeight="1" x14ac:dyDescent="0.35"/>
  <cols>
    <col min="1" max="1" width="5.54296875" style="3" customWidth="1"/>
    <col min="2" max="2" width="6.26953125" style="3" hidden="1"/>
    <col min="3" max="3" width="1.54296875" style="3" customWidth="1"/>
    <col min="4" max="4" width="46.54296875" style="3" customWidth="1"/>
    <col min="5" max="5" width="19.453125" style="3" customWidth="1"/>
    <col min="6" max="6" width="20.54296875" style="3" customWidth="1"/>
    <col min="7" max="7" width="28.453125" style="3" customWidth="1"/>
    <col min="8" max="8" width="17.7265625" style="3" customWidth="1"/>
    <col min="9" max="10" width="16.453125" style="3" hidden="1" customWidth="1"/>
    <col min="11" max="11" width="1.7265625" style="3" customWidth="1"/>
    <col min="12" max="12" width="7.453125" style="3" customWidth="1"/>
    <col min="13" max="13" width="11.81640625" style="3" hidden="1" customWidth="1"/>
    <col min="14" max="23" width="0" style="3" hidden="1" customWidth="1"/>
    <col min="24" max="24" width="11.81640625" style="3" hidden="1" customWidth="1"/>
    <col min="25" max="32" width="0" style="3" hidden="1" customWidth="1"/>
    <col min="33" max="16384" width="11.81640625" style="3" hidden="1"/>
  </cols>
  <sheetData>
    <row r="1" spans="1:13" ht="49" customHeight="1" x14ac:dyDescent="0.35">
      <c r="A1" s="1"/>
      <c r="B1" s="1"/>
      <c r="C1" s="1"/>
      <c r="D1" s="48" t="s">
        <v>0</v>
      </c>
      <c r="E1" s="48"/>
      <c r="F1" s="48"/>
      <c r="G1" s="48"/>
      <c r="H1" s="48"/>
      <c r="I1" s="2"/>
      <c r="J1" s="2"/>
      <c r="K1" s="2"/>
      <c r="L1" s="2"/>
      <c r="M1" s="1"/>
    </row>
    <row r="2" spans="1:13" ht="89.5" customHeight="1" x14ac:dyDescent="0.35">
      <c r="A2" s="1"/>
      <c r="B2" s="1"/>
      <c r="C2" s="1"/>
      <c r="D2" s="49" t="s">
        <v>1</v>
      </c>
      <c r="E2" s="49"/>
      <c r="F2" s="49"/>
      <c r="G2" s="49"/>
      <c r="H2" s="49"/>
      <c r="I2" s="49"/>
      <c r="J2" s="49"/>
      <c r="K2" s="5"/>
      <c r="L2" s="5"/>
      <c r="M2" s="1"/>
    </row>
    <row r="3" spans="1:13" ht="29.15" customHeight="1" x14ac:dyDescent="0.35">
      <c r="A3" s="1"/>
      <c r="B3" s="1"/>
      <c r="C3" s="1"/>
      <c r="D3" s="49"/>
      <c r="E3" s="49"/>
      <c r="F3" s="49"/>
      <c r="G3" s="4" t="s">
        <v>2</v>
      </c>
      <c r="H3" s="4"/>
      <c r="I3" s="4"/>
      <c r="J3" s="4"/>
      <c r="K3" s="1"/>
      <c r="L3" s="1"/>
      <c r="M3" s="1"/>
    </row>
    <row r="4" spans="1:13" ht="25" customHeight="1" x14ac:dyDescent="0.4">
      <c r="A4" s="1"/>
      <c r="B4" s="1"/>
      <c r="C4" s="54" t="s">
        <v>3</v>
      </c>
      <c r="D4" s="54"/>
      <c r="E4" s="6"/>
      <c r="F4" s="1"/>
      <c r="G4" s="1"/>
      <c r="H4" s="1"/>
      <c r="I4" s="1"/>
      <c r="J4" s="1"/>
      <c r="K4" s="1"/>
      <c r="L4" s="1"/>
      <c r="M4" s="1"/>
    </row>
    <row r="5" spans="1:13" ht="9.65" customHeight="1" x14ac:dyDescent="0.35">
      <c r="A5" s="1"/>
      <c r="B5" s="7"/>
      <c r="C5" s="8"/>
      <c r="D5" s="8"/>
      <c r="E5" s="8"/>
      <c r="F5" s="8"/>
      <c r="G5" s="8"/>
      <c r="H5" s="8"/>
      <c r="I5" s="8"/>
      <c r="J5" s="8"/>
      <c r="K5" s="8"/>
      <c r="L5" s="1"/>
      <c r="M5" s="1"/>
    </row>
    <row r="6" spans="1:13" s="13" customFormat="1" ht="151" customHeight="1" x14ac:dyDescent="0.35">
      <c r="A6" s="9"/>
      <c r="B6" s="7"/>
      <c r="C6" s="10"/>
      <c r="D6" s="11" t="s">
        <v>4</v>
      </c>
      <c r="E6" s="11" t="s">
        <v>5</v>
      </c>
      <c r="F6" s="11" t="s">
        <v>6</v>
      </c>
      <c r="G6" s="40"/>
      <c r="H6" s="40"/>
      <c r="I6" s="12" t="s">
        <v>7</v>
      </c>
      <c r="J6" s="12" t="s">
        <v>7</v>
      </c>
      <c r="K6" s="10"/>
      <c r="L6" s="9"/>
      <c r="M6" s="9"/>
    </row>
    <row r="7" spans="1:13" s="18" customFormat="1" ht="16" x14ac:dyDescent="0.35">
      <c r="A7" s="14"/>
      <c r="B7" s="7"/>
      <c r="C7" s="15"/>
      <c r="D7" s="16" t="s">
        <v>8</v>
      </c>
      <c r="E7" s="16" t="s">
        <v>9</v>
      </c>
      <c r="F7" s="16" t="s">
        <v>10</v>
      </c>
      <c r="G7" s="41"/>
      <c r="H7" s="41"/>
      <c r="I7" s="17" t="s">
        <v>11</v>
      </c>
      <c r="J7" s="17" t="s">
        <v>12</v>
      </c>
      <c r="K7" s="15"/>
      <c r="L7" s="14"/>
      <c r="M7" s="14"/>
    </row>
    <row r="8" spans="1:13" ht="16" x14ac:dyDescent="0.35">
      <c r="A8" s="1"/>
      <c r="B8" s="7"/>
      <c r="C8" s="8"/>
      <c r="D8" s="42" t="s">
        <v>38</v>
      </c>
      <c r="E8" s="30">
        <v>30</v>
      </c>
      <c r="F8" s="30">
        <v>74</v>
      </c>
      <c r="G8" s="43"/>
      <c r="H8" s="43"/>
      <c r="I8" s="21">
        <f>IF(ISNUMBER(F8),((E8*3)*100%),0)</f>
        <v>90</v>
      </c>
      <c r="J8" s="21">
        <f>F8*I8</f>
        <v>6660</v>
      </c>
      <c r="K8" s="8"/>
      <c r="L8" s="1"/>
      <c r="M8" s="1"/>
    </row>
    <row r="9" spans="1:13" ht="29" x14ac:dyDescent="0.35">
      <c r="A9" s="1"/>
      <c r="B9" s="7"/>
      <c r="C9" s="8"/>
      <c r="D9" s="44" t="s">
        <v>39</v>
      </c>
      <c r="E9" s="45">
        <v>30</v>
      </c>
      <c r="F9" s="45">
        <v>68</v>
      </c>
      <c r="G9" s="43"/>
      <c r="H9" s="43"/>
      <c r="I9" s="21">
        <f>IF(ISNUMBER(F9),((E9*3)*100%),0)</f>
        <v>90</v>
      </c>
      <c r="J9" s="21">
        <f>F9*I9</f>
        <v>6120</v>
      </c>
      <c r="K9" s="8"/>
      <c r="L9" s="1"/>
      <c r="M9" s="1"/>
    </row>
    <row r="10" spans="1:13" ht="16" x14ac:dyDescent="0.35">
      <c r="A10" s="1"/>
      <c r="B10" s="7"/>
      <c r="C10" s="8"/>
      <c r="D10" s="42" t="s">
        <v>40</v>
      </c>
      <c r="E10" s="46">
        <v>30</v>
      </c>
      <c r="F10" s="30">
        <v>65</v>
      </c>
      <c r="G10" s="43"/>
      <c r="H10" s="43"/>
      <c r="I10" s="21">
        <f>IF(ISNUMBER(F10),((E10*3)*100%),0)</f>
        <v>90</v>
      </c>
      <c r="J10" s="21">
        <f>F10*I10</f>
        <v>5850</v>
      </c>
      <c r="K10" s="8"/>
      <c r="L10" s="1"/>
      <c r="M10" s="1"/>
    </row>
    <row r="11" spans="1:13" ht="16" x14ac:dyDescent="0.35">
      <c r="A11" s="1"/>
      <c r="B11" s="7"/>
      <c r="C11" s="8"/>
      <c r="D11" s="42" t="s">
        <v>41</v>
      </c>
      <c r="E11" s="30">
        <v>30</v>
      </c>
      <c r="F11" s="30">
        <v>63</v>
      </c>
      <c r="G11" s="43"/>
      <c r="H11" s="43"/>
      <c r="I11" s="21">
        <f t="shared" ref="I11:I17" si="0">IF(ISNUMBER(F11),((E11*3)*100%),0)</f>
        <v>90</v>
      </c>
      <c r="J11" s="21">
        <f t="shared" ref="J11:J17" si="1">F11*I11</f>
        <v>5670</v>
      </c>
      <c r="K11" s="8"/>
      <c r="L11" s="1"/>
      <c r="M11" s="1"/>
    </row>
    <row r="12" spans="1:13" ht="16" x14ac:dyDescent="0.35">
      <c r="A12" s="1"/>
      <c r="B12" s="7"/>
      <c r="C12" s="8"/>
      <c r="D12" s="42" t="s">
        <v>49</v>
      </c>
      <c r="E12" s="30">
        <v>30</v>
      </c>
      <c r="F12" s="30">
        <v>58</v>
      </c>
      <c r="G12" s="43"/>
      <c r="H12" s="43"/>
      <c r="I12" s="21">
        <f t="shared" si="0"/>
        <v>90</v>
      </c>
      <c r="J12" s="21">
        <f t="shared" si="1"/>
        <v>5220</v>
      </c>
      <c r="K12" s="8"/>
      <c r="L12" s="1"/>
      <c r="M12" s="1"/>
    </row>
    <row r="13" spans="1:13" ht="16" x14ac:dyDescent="0.35">
      <c r="A13" s="1"/>
      <c r="B13" s="7"/>
      <c r="C13" s="8"/>
      <c r="D13" s="42"/>
      <c r="E13" s="30"/>
      <c r="F13" s="30"/>
      <c r="G13" s="43"/>
      <c r="H13" s="43"/>
      <c r="I13" s="21">
        <f t="shared" si="0"/>
        <v>0</v>
      </c>
      <c r="J13" s="21">
        <f t="shared" si="1"/>
        <v>0</v>
      </c>
      <c r="K13" s="8"/>
      <c r="L13" s="1"/>
      <c r="M13" s="1"/>
    </row>
    <row r="14" spans="1:13" ht="16" x14ac:dyDescent="0.35">
      <c r="A14" s="1"/>
      <c r="B14" s="7"/>
      <c r="C14" s="8"/>
      <c r="D14" s="42"/>
      <c r="E14" s="30"/>
      <c r="F14" s="30"/>
      <c r="G14" s="43"/>
      <c r="H14" s="43"/>
      <c r="I14" s="21">
        <f t="shared" si="0"/>
        <v>0</v>
      </c>
      <c r="J14" s="21">
        <f t="shared" si="1"/>
        <v>0</v>
      </c>
      <c r="K14" s="8"/>
      <c r="L14" s="1"/>
      <c r="M14" s="1"/>
    </row>
    <row r="15" spans="1:13" ht="16" x14ac:dyDescent="0.35">
      <c r="A15" s="1"/>
      <c r="B15" s="7"/>
      <c r="C15" s="8"/>
      <c r="D15" s="42"/>
      <c r="E15" s="30"/>
      <c r="F15" s="30"/>
      <c r="G15" s="43"/>
      <c r="H15" s="43"/>
      <c r="I15" s="21">
        <f t="shared" si="0"/>
        <v>0</v>
      </c>
      <c r="J15" s="21">
        <f t="shared" si="1"/>
        <v>0</v>
      </c>
      <c r="K15" s="8"/>
      <c r="L15" s="1"/>
      <c r="M15" s="1"/>
    </row>
    <row r="16" spans="1:13" ht="16" x14ac:dyDescent="0.35">
      <c r="A16" s="1"/>
      <c r="B16" s="7"/>
      <c r="C16" s="8"/>
      <c r="D16" s="42"/>
      <c r="E16" s="30"/>
      <c r="F16" s="30"/>
      <c r="G16" s="43"/>
      <c r="H16" s="43"/>
      <c r="I16" s="21">
        <f t="shared" si="0"/>
        <v>0</v>
      </c>
      <c r="J16" s="21">
        <f t="shared" si="1"/>
        <v>0</v>
      </c>
      <c r="K16" s="8"/>
      <c r="L16" s="1"/>
      <c r="M16" s="1"/>
    </row>
    <row r="17" spans="1:13" ht="16" x14ac:dyDescent="0.35">
      <c r="A17" s="1"/>
      <c r="B17" s="7"/>
      <c r="C17" s="8"/>
      <c r="D17" s="42"/>
      <c r="E17" s="30"/>
      <c r="F17" s="30"/>
      <c r="G17" s="43"/>
      <c r="H17" s="43"/>
      <c r="I17" s="21">
        <f t="shared" si="0"/>
        <v>0</v>
      </c>
      <c r="J17" s="21">
        <f t="shared" si="1"/>
        <v>0</v>
      </c>
      <c r="K17" s="8"/>
      <c r="L17" s="1"/>
      <c r="M17" s="1"/>
    </row>
    <row r="18" spans="1:13" ht="16" hidden="1" x14ac:dyDescent="0.35">
      <c r="A18" s="1"/>
      <c r="B18" s="7"/>
      <c r="C18" s="8"/>
      <c r="D18" s="23"/>
      <c r="E18" s="24"/>
      <c r="F18" s="25"/>
      <c r="G18" s="25" t="s">
        <v>13</v>
      </c>
      <c r="H18" s="25" t="s">
        <v>14</v>
      </c>
      <c r="I18" s="25">
        <f>SUM(I8:I17)</f>
        <v>450</v>
      </c>
      <c r="J18" s="25">
        <f>SUM(J8:J17)</f>
        <v>29520</v>
      </c>
      <c r="K18" s="8"/>
      <c r="L18" s="1"/>
      <c r="M18" s="1"/>
    </row>
    <row r="19" spans="1:13" ht="16" hidden="1" x14ac:dyDescent="0.35">
      <c r="A19" s="1"/>
      <c r="B19" s="7"/>
      <c r="C19" s="8"/>
      <c r="D19" s="23"/>
      <c r="E19" s="24"/>
      <c r="F19" s="25"/>
      <c r="G19" s="25">
        <f>SUM(E8:E17)</f>
        <v>150</v>
      </c>
      <c r="H19" s="25">
        <f>120-G19</f>
        <v>-30</v>
      </c>
      <c r="I19" s="25"/>
      <c r="J19" s="25">
        <f>J18/I18</f>
        <v>65.599999999999994</v>
      </c>
      <c r="K19" s="8"/>
      <c r="L19" s="1"/>
      <c r="M19" s="1"/>
    </row>
    <row r="20" spans="1:13" s="28" customFormat="1" ht="10.5" customHeight="1" x14ac:dyDescent="0.35">
      <c r="A20" s="26"/>
      <c r="B20" s="7"/>
      <c r="C20" s="27"/>
      <c r="D20" s="27"/>
      <c r="E20" s="27"/>
      <c r="F20" s="27"/>
      <c r="G20" s="27"/>
      <c r="H20" s="27"/>
      <c r="I20" s="27"/>
      <c r="J20" s="27"/>
      <c r="K20" s="27"/>
      <c r="L20" s="26"/>
      <c r="M20" s="26"/>
    </row>
    <row r="21" spans="1:13" s="28" customFormat="1" ht="10.5" customHeight="1" x14ac:dyDescent="0.35">
      <c r="A21" s="26"/>
      <c r="B21" s="29"/>
      <c r="C21" s="26"/>
      <c r="D21" s="26"/>
      <c r="E21" s="26"/>
      <c r="F21" s="26"/>
      <c r="G21" s="26"/>
      <c r="H21" s="26"/>
      <c r="I21" s="26"/>
      <c r="J21" s="26"/>
      <c r="K21" s="26"/>
      <c r="L21" s="26"/>
      <c r="M21" s="26"/>
    </row>
    <row r="22" spans="1:13" s="28" customFormat="1" ht="10.5" customHeight="1" x14ac:dyDescent="0.35">
      <c r="A22" s="26"/>
      <c r="B22" s="29"/>
      <c r="C22" s="26"/>
      <c r="D22" s="26"/>
      <c r="E22" s="26"/>
      <c r="F22" s="26"/>
      <c r="G22" s="26"/>
      <c r="H22" s="26"/>
      <c r="I22" s="26"/>
      <c r="J22" s="26"/>
      <c r="K22" s="26"/>
      <c r="L22" s="26"/>
      <c r="M22" s="26"/>
    </row>
    <row r="23" spans="1:13" s="28" customFormat="1" ht="22.5" customHeight="1" x14ac:dyDescent="0.4">
      <c r="A23" s="26"/>
      <c r="B23" s="29"/>
      <c r="C23" s="54" t="s">
        <v>15</v>
      </c>
      <c r="D23" s="54"/>
      <c r="E23" s="26"/>
      <c r="F23" s="26"/>
      <c r="G23" s="26"/>
      <c r="H23" s="26"/>
      <c r="I23" s="26"/>
      <c r="J23" s="26"/>
      <c r="K23" s="26"/>
      <c r="L23" s="26"/>
      <c r="M23" s="26"/>
    </row>
    <row r="24" spans="1:13" s="28" customFormat="1" ht="10.5" customHeight="1" x14ac:dyDescent="0.35">
      <c r="A24" s="26"/>
      <c r="B24" s="7"/>
      <c r="C24" s="8"/>
      <c r="D24" s="8"/>
      <c r="E24" s="8"/>
      <c r="F24" s="8"/>
      <c r="G24" s="8"/>
      <c r="H24" s="8"/>
      <c r="I24" s="8"/>
      <c r="J24" s="8"/>
      <c r="K24" s="8"/>
      <c r="L24" s="26"/>
      <c r="M24" s="26"/>
    </row>
    <row r="25" spans="1:13" s="28" customFormat="1" ht="157.5" customHeight="1" x14ac:dyDescent="0.35">
      <c r="A25" s="26"/>
      <c r="B25" s="7"/>
      <c r="C25" s="10"/>
      <c r="D25" s="11" t="s">
        <v>16</v>
      </c>
      <c r="E25" s="11" t="s">
        <v>17</v>
      </c>
      <c r="F25" s="11" t="s">
        <v>18</v>
      </c>
      <c r="G25" s="11" t="s">
        <v>19</v>
      </c>
      <c r="H25" s="11" t="s">
        <v>20</v>
      </c>
      <c r="I25" s="12" t="s">
        <v>7</v>
      </c>
      <c r="J25" s="12" t="s">
        <v>7</v>
      </c>
      <c r="K25" s="10"/>
      <c r="L25" s="26"/>
      <c r="M25" s="26"/>
    </row>
    <row r="26" spans="1:13" s="28" customFormat="1" ht="19.5" customHeight="1" x14ac:dyDescent="0.35">
      <c r="A26" s="26"/>
      <c r="B26" s="7"/>
      <c r="C26" s="15"/>
      <c r="D26" s="16" t="s">
        <v>8</v>
      </c>
      <c r="E26" s="16" t="s">
        <v>9</v>
      </c>
      <c r="F26" s="16" t="s">
        <v>10</v>
      </c>
      <c r="G26" s="16" t="s">
        <v>21</v>
      </c>
      <c r="H26" s="16" t="s">
        <v>22</v>
      </c>
      <c r="I26" s="17" t="s">
        <v>11</v>
      </c>
      <c r="J26" s="17" t="s">
        <v>12</v>
      </c>
      <c r="K26" s="15"/>
      <c r="L26" s="26"/>
      <c r="M26" s="26"/>
    </row>
    <row r="27" spans="1:13" s="28" customFormat="1" ht="15.65" customHeight="1" x14ac:dyDescent="0.35">
      <c r="A27" s="26"/>
      <c r="B27" s="7"/>
      <c r="C27" s="8"/>
      <c r="D27" s="44" t="s">
        <v>42</v>
      </c>
      <c r="E27" s="30">
        <v>15</v>
      </c>
      <c r="F27" s="30">
        <v>70</v>
      </c>
      <c r="G27" s="30">
        <v>15</v>
      </c>
      <c r="H27" s="30">
        <f>100-G27</f>
        <v>85</v>
      </c>
      <c r="I27" s="21">
        <f>IF(ISNUMBER(F27),((G27*100%)),0)</f>
        <v>15</v>
      </c>
      <c r="J27" s="21">
        <f>F27*I27</f>
        <v>1050</v>
      </c>
      <c r="K27" s="8"/>
      <c r="L27" s="26"/>
      <c r="M27" s="26"/>
    </row>
    <row r="28" spans="1:13" s="28" customFormat="1" ht="15.65" customHeight="1" x14ac:dyDescent="0.35">
      <c r="A28" s="26"/>
      <c r="B28" s="7"/>
      <c r="C28" s="8"/>
      <c r="D28" s="42" t="s">
        <v>43</v>
      </c>
      <c r="E28" s="30">
        <v>30</v>
      </c>
      <c r="F28" s="30">
        <v>66</v>
      </c>
      <c r="G28" s="30">
        <v>30</v>
      </c>
      <c r="H28" s="30">
        <f>H27-G28</f>
        <v>55</v>
      </c>
      <c r="I28" s="21">
        <f t="shared" ref="I28:I36" si="2">IF(ISNUMBER(F28),((G28*100%)),0)</f>
        <v>30</v>
      </c>
      <c r="J28" s="21">
        <f t="shared" ref="J28:J36" si="3">F28*I28</f>
        <v>1980</v>
      </c>
      <c r="K28" s="8"/>
      <c r="L28" s="26"/>
      <c r="M28" s="26"/>
    </row>
    <row r="29" spans="1:13" s="28" customFormat="1" ht="15.65" customHeight="1" x14ac:dyDescent="0.35">
      <c r="A29" s="26"/>
      <c r="B29" s="7"/>
      <c r="C29" s="8"/>
      <c r="D29" s="42" t="s">
        <v>44</v>
      </c>
      <c r="E29" s="30">
        <v>15</v>
      </c>
      <c r="F29" s="30">
        <v>58</v>
      </c>
      <c r="G29" s="30">
        <v>15</v>
      </c>
      <c r="H29" s="30">
        <f t="shared" ref="H29:H36" si="4">H28-G29</f>
        <v>40</v>
      </c>
      <c r="I29" s="21">
        <f t="shared" si="2"/>
        <v>15</v>
      </c>
      <c r="J29" s="21">
        <f t="shared" si="3"/>
        <v>870</v>
      </c>
      <c r="K29" s="8"/>
      <c r="L29" s="26"/>
      <c r="M29" s="26"/>
    </row>
    <row r="30" spans="1:13" s="28" customFormat="1" ht="15.65" customHeight="1" x14ac:dyDescent="0.35">
      <c r="A30" s="26"/>
      <c r="B30" s="7"/>
      <c r="C30" s="8"/>
      <c r="D30" s="42" t="s">
        <v>45</v>
      </c>
      <c r="E30" s="30">
        <v>15</v>
      </c>
      <c r="F30" s="30">
        <v>56</v>
      </c>
      <c r="G30" s="30">
        <v>15</v>
      </c>
      <c r="H30" s="30">
        <f t="shared" si="4"/>
        <v>25</v>
      </c>
      <c r="I30" s="21">
        <f t="shared" si="2"/>
        <v>15</v>
      </c>
      <c r="J30" s="21">
        <f t="shared" si="3"/>
        <v>840</v>
      </c>
      <c r="K30" s="8"/>
      <c r="L30" s="26"/>
      <c r="M30" s="26"/>
    </row>
    <row r="31" spans="1:13" s="28" customFormat="1" ht="15.65" customHeight="1" x14ac:dyDescent="0.35">
      <c r="A31" s="26"/>
      <c r="B31" s="7"/>
      <c r="C31" s="8"/>
      <c r="D31" s="42" t="s">
        <v>46</v>
      </c>
      <c r="E31" s="30">
        <v>15</v>
      </c>
      <c r="F31" s="30">
        <v>56</v>
      </c>
      <c r="G31" s="30">
        <v>15</v>
      </c>
      <c r="H31" s="30">
        <f t="shared" si="4"/>
        <v>10</v>
      </c>
      <c r="I31" s="21">
        <f t="shared" si="2"/>
        <v>15</v>
      </c>
      <c r="J31" s="21">
        <f t="shared" si="3"/>
        <v>840</v>
      </c>
      <c r="K31" s="8"/>
      <c r="L31" s="26"/>
      <c r="M31" s="26"/>
    </row>
    <row r="32" spans="1:13" s="28" customFormat="1" ht="15.65" customHeight="1" x14ac:dyDescent="0.35">
      <c r="A32" s="26"/>
      <c r="B32" s="7"/>
      <c r="C32" s="8"/>
      <c r="D32" s="42" t="s">
        <v>47</v>
      </c>
      <c r="E32" s="30">
        <v>15</v>
      </c>
      <c r="F32" s="30">
        <v>54</v>
      </c>
      <c r="G32" s="30">
        <v>10</v>
      </c>
      <c r="H32" s="30">
        <f t="shared" si="4"/>
        <v>0</v>
      </c>
      <c r="I32" s="21">
        <f t="shared" si="2"/>
        <v>10</v>
      </c>
      <c r="J32" s="21">
        <f t="shared" si="3"/>
        <v>540</v>
      </c>
      <c r="K32" s="8"/>
      <c r="L32" s="26"/>
      <c r="M32" s="26"/>
    </row>
    <row r="33" spans="1:13" s="28" customFormat="1" ht="15.65" customHeight="1" x14ac:dyDescent="0.35">
      <c r="A33" s="26"/>
      <c r="B33" s="7"/>
      <c r="C33" s="8"/>
      <c r="D33" s="42" t="s">
        <v>48</v>
      </c>
      <c r="E33" s="30">
        <v>15</v>
      </c>
      <c r="F33" s="30">
        <v>52</v>
      </c>
      <c r="G33" s="30">
        <v>0</v>
      </c>
      <c r="H33" s="30">
        <f t="shared" si="4"/>
        <v>0</v>
      </c>
      <c r="I33" s="21">
        <f t="shared" si="2"/>
        <v>0</v>
      </c>
      <c r="J33" s="21">
        <f t="shared" si="3"/>
        <v>0</v>
      </c>
      <c r="K33" s="8"/>
      <c r="L33" s="26"/>
      <c r="M33" s="26"/>
    </row>
    <row r="34" spans="1:13" s="28" customFormat="1" ht="15.65" customHeight="1" x14ac:dyDescent="0.35">
      <c r="A34" s="26"/>
      <c r="B34" s="7"/>
      <c r="C34" s="8"/>
      <c r="D34" s="42"/>
      <c r="E34" s="30"/>
      <c r="F34" s="30"/>
      <c r="G34" s="30"/>
      <c r="H34" s="30">
        <f t="shared" si="4"/>
        <v>0</v>
      </c>
      <c r="I34" s="21">
        <f t="shared" si="2"/>
        <v>0</v>
      </c>
      <c r="J34" s="21">
        <f t="shared" si="3"/>
        <v>0</v>
      </c>
      <c r="K34" s="8"/>
      <c r="L34" s="26"/>
      <c r="M34" s="26"/>
    </row>
    <row r="35" spans="1:13" s="28" customFormat="1" ht="15.65" customHeight="1" x14ac:dyDescent="0.35">
      <c r="A35" s="26"/>
      <c r="B35" s="7"/>
      <c r="C35" s="8"/>
      <c r="D35" s="42"/>
      <c r="E35" s="30"/>
      <c r="F35" s="30"/>
      <c r="G35" s="30"/>
      <c r="H35" s="30">
        <f t="shared" si="4"/>
        <v>0</v>
      </c>
      <c r="I35" s="21">
        <f t="shared" si="2"/>
        <v>0</v>
      </c>
      <c r="J35" s="21">
        <f t="shared" si="3"/>
        <v>0</v>
      </c>
      <c r="K35" s="8"/>
      <c r="L35" s="26"/>
      <c r="M35" s="26"/>
    </row>
    <row r="36" spans="1:13" s="28" customFormat="1" ht="15.65" customHeight="1" x14ac:dyDescent="0.35">
      <c r="A36" s="26"/>
      <c r="B36" s="7"/>
      <c r="C36" s="8"/>
      <c r="D36" s="42"/>
      <c r="E36" s="30"/>
      <c r="F36" s="30"/>
      <c r="G36" s="30"/>
      <c r="H36" s="30">
        <f t="shared" si="4"/>
        <v>0</v>
      </c>
      <c r="I36" s="21">
        <f t="shared" si="2"/>
        <v>0</v>
      </c>
      <c r="J36" s="21">
        <f t="shared" si="3"/>
        <v>0</v>
      </c>
      <c r="K36" s="8"/>
      <c r="L36" s="26"/>
      <c r="M36" s="26"/>
    </row>
    <row r="37" spans="1:13" s="28" customFormat="1" ht="15.65" hidden="1" customHeight="1" x14ac:dyDescent="0.35">
      <c r="A37" s="26"/>
      <c r="B37" s="7"/>
      <c r="C37" s="8"/>
      <c r="D37" s="23"/>
      <c r="E37" s="24"/>
      <c r="F37" s="25" t="s">
        <v>23</v>
      </c>
      <c r="G37" s="25" t="s">
        <v>13</v>
      </c>
      <c r="H37" s="25"/>
      <c r="I37" s="25">
        <f>SUM(I27:I36)</f>
        <v>100</v>
      </c>
      <c r="J37" s="25">
        <f>SUM(J27:J36)</f>
        <v>6120</v>
      </c>
      <c r="K37" s="8"/>
      <c r="L37" s="26"/>
      <c r="M37" s="26"/>
    </row>
    <row r="38" spans="1:13" s="28" customFormat="1" ht="15.65" hidden="1" customHeight="1" x14ac:dyDescent="0.35">
      <c r="A38" s="26"/>
      <c r="B38" s="7"/>
      <c r="C38" s="8"/>
      <c r="D38" s="23"/>
      <c r="E38" s="24"/>
      <c r="F38" s="25" t="s">
        <v>24</v>
      </c>
      <c r="G38" s="25">
        <f>SUM(G27:G36)</f>
        <v>100</v>
      </c>
      <c r="H38" s="25"/>
      <c r="I38" s="25"/>
      <c r="J38" s="25">
        <f>J37/100</f>
        <v>61.2</v>
      </c>
      <c r="K38" s="8"/>
      <c r="L38" s="26"/>
      <c r="M38" s="26"/>
    </row>
    <row r="39" spans="1:13" s="1" customFormat="1" ht="33.65" hidden="1" customHeight="1" x14ac:dyDescent="0.35">
      <c r="B39" s="7"/>
      <c r="C39" s="8"/>
      <c r="D39" s="23"/>
      <c r="E39" s="24"/>
      <c r="F39" s="24"/>
      <c r="G39" s="24" t="s">
        <v>25</v>
      </c>
      <c r="H39" s="24"/>
      <c r="I39" s="24"/>
      <c r="J39" s="24"/>
      <c r="K39" s="8"/>
    </row>
    <row r="40" spans="1:13" s="1" customFormat="1" ht="12.65" customHeight="1" x14ac:dyDescent="0.35">
      <c r="B40" s="7"/>
      <c r="C40" s="27"/>
      <c r="D40" s="27"/>
      <c r="E40" s="27"/>
      <c r="F40" s="27"/>
      <c r="G40" s="27"/>
      <c r="H40" s="27"/>
      <c r="I40" s="27"/>
      <c r="J40" s="27"/>
      <c r="K40" s="27"/>
    </row>
    <row r="41" spans="1:13" s="1" customFormat="1" ht="33.75" customHeight="1" thickBot="1" x14ac:dyDescent="0.4"/>
    <row r="42" spans="1:13" s="1" customFormat="1" ht="42" customHeight="1" x14ac:dyDescent="0.35">
      <c r="D42" s="55" t="s">
        <v>26</v>
      </c>
      <c r="E42" s="56"/>
      <c r="G42" s="31"/>
      <c r="H42" s="31"/>
      <c r="I42" s="31"/>
      <c r="J42" s="31"/>
      <c r="K42" s="31"/>
      <c r="L42" s="31"/>
    </row>
    <row r="43" spans="1:13" s="1" customFormat="1" ht="51" customHeight="1" x14ac:dyDescent="0.35">
      <c r="D43" s="32" t="s">
        <v>27</v>
      </c>
      <c r="E43" s="33">
        <f>IF(G19+G38&gt;=220,(((3*J19)+J38)/4),"")</f>
        <v>64.5</v>
      </c>
      <c r="F43" s="34"/>
      <c r="G43" s="31"/>
      <c r="H43" s="31"/>
      <c r="I43" s="31"/>
      <c r="J43" s="31"/>
      <c r="K43" s="31"/>
      <c r="L43" s="31"/>
    </row>
    <row r="44" spans="1:13" s="1" customFormat="1" ht="39.65" customHeight="1" thickBot="1" x14ac:dyDescent="0.4">
      <c r="D44" s="35" t="s">
        <v>28</v>
      </c>
      <c r="E44" s="36" t="str">
        <f>IF(E43="","",IF(AND(E43&lt;40),(""),IF(AND(E43&gt;=40,E43&lt;=49.49),("3rd"),IF(AND(E43&gt;=49.5,E43&lt;=59.49),("2:2"),(IF(AND(E43&gt;=59.5,E43&lt;=69.49),("2:1"),(IF(E43&gt;=69.5,("1st")))))))))</f>
        <v>2:1</v>
      </c>
      <c r="F44" s="34"/>
      <c r="G44" s="31"/>
      <c r="H44" s="31"/>
      <c r="I44" s="31"/>
      <c r="J44" s="31"/>
      <c r="K44" s="31"/>
      <c r="L44" s="31"/>
    </row>
    <row r="45" spans="1:13" s="1" customFormat="1" ht="33.75" customHeight="1" x14ac:dyDescent="0.35"/>
    <row r="46" spans="1:13" s="1" customFormat="1" ht="22" customHeight="1" x14ac:dyDescent="0.35">
      <c r="D46" s="52"/>
      <c r="E46" s="52"/>
    </row>
    <row r="47" spans="1:13" ht="22" customHeight="1" x14ac:dyDescent="0.35">
      <c r="A47" s="1"/>
      <c r="B47" s="29"/>
      <c r="C47" s="1"/>
      <c r="D47" s="53"/>
      <c r="E47" s="53"/>
      <c r="F47" s="37"/>
      <c r="G47" s="37"/>
      <c r="H47" s="37"/>
      <c r="I47" s="37"/>
      <c r="J47" s="37"/>
      <c r="K47" s="1"/>
      <c r="L47" s="1"/>
      <c r="M47" s="1"/>
    </row>
    <row r="48" spans="1:13" ht="22" customHeight="1" x14ac:dyDescent="0.35">
      <c r="A48" s="1"/>
      <c r="B48" s="29"/>
      <c r="C48" s="1"/>
      <c r="D48" s="1"/>
      <c r="E48" s="1"/>
      <c r="F48" s="1"/>
      <c r="G48" s="1"/>
      <c r="H48" s="1"/>
      <c r="I48" s="1"/>
      <c r="J48" s="1"/>
      <c r="K48" s="1"/>
      <c r="L48" s="1"/>
      <c r="M48" s="1"/>
    </row>
    <row r="49" spans="1:12" ht="22" hidden="1" customHeight="1" x14ac:dyDescent="0.35">
      <c r="A49" s="1"/>
      <c r="B49" s="1"/>
      <c r="C49" s="1"/>
      <c r="D49" s="1"/>
      <c r="E49" s="1"/>
      <c r="F49" s="1"/>
      <c r="G49" s="1"/>
      <c r="H49" s="1"/>
      <c r="I49" s="1"/>
      <c r="J49" s="1"/>
      <c r="K49" s="1"/>
      <c r="L49" s="1"/>
    </row>
    <row r="50" spans="1:12" ht="0" hidden="1" customHeight="1" x14ac:dyDescent="0.35"/>
    <row r="51" spans="1:12" ht="0" hidden="1" customHeight="1" x14ac:dyDescent="0.35"/>
  </sheetData>
  <sheetProtection sheet="1" objects="1" scenarios="1" selectLockedCells="1"/>
  <mergeCells count="8">
    <mergeCell ref="D46:E46"/>
    <mergeCell ref="D47:E47"/>
    <mergeCell ref="D1:H1"/>
    <mergeCell ref="D2:J2"/>
    <mergeCell ref="D3:F3"/>
    <mergeCell ref="C4:D4"/>
    <mergeCell ref="C23:D23"/>
    <mergeCell ref="D42:E42"/>
  </mergeCells>
  <dataValidations count="2">
    <dataValidation type="custom"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G27:G36" xr:uid="{E6F3DDE6-8B89-4E98-8649-9A690106FF6C}">
      <formula1>H27&gt;=0</formula1>
    </dataValidation>
    <dataValidation allowBlank="1" showInputMessage="1" showErrorMessage="1" errorTitle="Too Many Credits" error="You have too many credits counting towards this calculation. Use the Credits Remaining column to work out how many credits you should include to bring you to the credit total required for this section (100 credits)" sqref="G8:H17" xr:uid="{0F7A48D4-CA83-424D-BD57-9D398221A01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790476-aa6b-466b-86c2-00d527aa34fe">
      <Terms xmlns="http://schemas.microsoft.com/office/infopath/2007/PartnerControls"/>
    </lcf76f155ced4ddcb4097134ff3c332f>
    <TaxCatchAll xmlns="c224b4bf-80f3-4f41-858b-b896183ded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08FA467F60994FAE18532CC3F16546" ma:contentTypeVersion="16" ma:contentTypeDescription="Create a new document." ma:contentTypeScope="" ma:versionID="4f1aaf1f0a438880f0f353154bc66846">
  <xsd:schema xmlns:xsd="http://www.w3.org/2001/XMLSchema" xmlns:xs="http://www.w3.org/2001/XMLSchema" xmlns:p="http://schemas.microsoft.com/office/2006/metadata/properties" xmlns:ns2="e9790476-aa6b-466b-86c2-00d527aa34fe" xmlns:ns3="c224b4bf-80f3-4f41-858b-b896183ded3c" targetNamespace="http://schemas.microsoft.com/office/2006/metadata/properties" ma:root="true" ma:fieldsID="a4b7e4074446c832520fad7197a823e2" ns2:_="" ns3:_="">
    <xsd:import namespace="e9790476-aa6b-466b-86c2-00d527aa34fe"/>
    <xsd:import namespace="c224b4bf-80f3-4f41-858b-b896183ded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90476-aa6b-466b-86c2-00d527aa34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2edd95a-f8c2-4715-9b78-af595b67b1e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24b4bf-80f3-4f41-858b-b896183ded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e7b3fd0-4906-434c-92d9-8f403e4141e8}" ma:internalName="TaxCatchAll" ma:showField="CatchAllData" ma:web="c224b4bf-80f3-4f41-858b-b896183ded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5F61ED-CEE3-443C-817E-5295DF32046E}">
  <ds:schemaRefs>
    <ds:schemaRef ds:uri="http://schemas.microsoft.com/office/2006/metadata/properties"/>
    <ds:schemaRef ds:uri="http://schemas.microsoft.com/office/infopath/2007/PartnerControls"/>
    <ds:schemaRef ds:uri="0aa88d02-aa5c-45b3-a8f7-82c423842f3e"/>
    <ds:schemaRef ds:uri="b69e6976-36a6-4675-80dc-4342a8d8cb03"/>
    <ds:schemaRef ds:uri="e9790476-aa6b-466b-86c2-00d527aa34fe"/>
    <ds:schemaRef ds:uri="c224b4bf-80f3-4f41-858b-b896183ded3c"/>
  </ds:schemaRefs>
</ds:datastoreItem>
</file>

<file path=customXml/itemProps2.xml><?xml version="1.0" encoding="utf-8"?>
<ds:datastoreItem xmlns:ds="http://schemas.openxmlformats.org/officeDocument/2006/customXml" ds:itemID="{44FDFF41-0D24-4470-8E58-5106DAED5C38}">
  <ds:schemaRefs>
    <ds:schemaRef ds:uri="http://schemas.microsoft.com/sharepoint/v3/contenttype/forms"/>
  </ds:schemaRefs>
</ds:datastoreItem>
</file>

<file path=customXml/itemProps3.xml><?xml version="1.0" encoding="utf-8"?>
<ds:datastoreItem xmlns:ds="http://schemas.openxmlformats.org/officeDocument/2006/customXml" ds:itemID="{A3A2F5DA-19AA-4334-A14B-DE0E09E70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90476-aa6b-466b-86c2-00d527aa34fe"/>
    <ds:schemaRef ds:uri="c224b4bf-80f3-4f41-858b-b896183de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Examples</vt:lpstr>
    </vt:vector>
  </TitlesOfParts>
  <Manager/>
  <Company>UWE Bristol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Nicky Pavitt</dc:creator>
  <cp:keywords/>
  <dc:description/>
  <cp:lastModifiedBy>Josephine Crick</cp:lastModifiedBy>
  <cp:revision/>
  <dcterms:created xsi:type="dcterms:W3CDTF">2024-10-09T13:36:11Z</dcterms:created>
  <dcterms:modified xsi:type="dcterms:W3CDTF">2025-09-25T12:36:35Z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0x010100C108FA467F60994FAE18532CC3F16546</vt:lpwstr>
  </property>
  <property fmtid="{D5CDD505-2E9C-101B-9397-08002B2CF9AE}" pid="3" name="Order">
    <vt:r8>44500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