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uweacuk.sharepoint.com/sites/CORAS-StudentVoiceandAcademicPolicyTeam/Shared Documents/Academic Regulations/Degree Calculators/Master Versions/"/>
    </mc:Choice>
  </mc:AlternateContent>
  <xr:revisionPtr revIDLastSave="155" documentId="8_{03E3A31D-023E-4EF6-9D3A-14232DB9C311}" xr6:coauthVersionLast="36" xr6:coauthVersionMax="47" xr10:uidLastSave="{21AF4FC3-226B-499F-8DA4-3362D9C852F3}"/>
  <bookViews>
    <workbookView xWindow="0" yWindow="0" windowWidth="19200" windowHeight="7155" xr2:uid="{2A0FBE7B-06CA-453D-8BFB-FD38F53EDC58}"/>
  </bookViews>
  <sheets>
    <sheet name="Guidance" sheetId="4" r:id="rId1"/>
    <sheet name="Calculator" sheetId="1" r:id="rId2"/>
    <sheet name="Example" sheetId="5"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9" i="1"/>
  <c r="I30" i="1"/>
  <c r="I31" i="1"/>
  <c r="I32" i="1"/>
  <c r="I33" i="1"/>
  <c r="I34" i="1"/>
  <c r="I35" i="1"/>
  <c r="I36" i="1"/>
  <c r="I27" i="1"/>
  <c r="I8" i="1"/>
  <c r="I9" i="1"/>
  <c r="I10" i="1"/>
  <c r="I11" i="1"/>
  <c r="I12" i="1"/>
  <c r="I13" i="1"/>
  <c r="I14" i="1"/>
  <c r="I15" i="1"/>
  <c r="I16" i="1"/>
  <c r="I17" i="1"/>
  <c r="G21" i="5" l="1"/>
  <c r="H23" i="5"/>
  <c r="I23" i="5" s="1"/>
  <c r="F29" i="5" l="1"/>
  <c r="H27" i="5"/>
  <c r="I27" i="5" s="1"/>
  <c r="H26" i="5"/>
  <c r="I26" i="5" s="1"/>
  <c r="H25" i="5"/>
  <c r="I25" i="5" s="1"/>
  <c r="H24" i="5"/>
  <c r="I24" i="5" s="1"/>
  <c r="H22" i="5"/>
  <c r="I22" i="5" s="1"/>
  <c r="H21" i="5"/>
  <c r="G22" i="5"/>
  <c r="G23" i="5" s="1"/>
  <c r="G24" i="5" s="1"/>
  <c r="G25" i="5" s="1"/>
  <c r="G26" i="5" s="1"/>
  <c r="G27" i="5" s="1"/>
  <c r="F13" i="5"/>
  <c r="H11" i="5"/>
  <c r="I11" i="5" s="1"/>
  <c r="H10" i="5"/>
  <c r="I10" i="5" s="1"/>
  <c r="H9" i="5"/>
  <c r="H8" i="5"/>
  <c r="I8" i="5" s="1"/>
  <c r="G8" i="5"/>
  <c r="G9" i="5" s="1"/>
  <c r="G10" i="5" s="1"/>
  <c r="G11" i="5" s="1"/>
  <c r="H28" i="5" l="1"/>
  <c r="H12" i="5"/>
  <c r="I21" i="5"/>
  <c r="I28" i="5" s="1"/>
  <c r="I29" i="5" s="1"/>
  <c r="I9" i="5"/>
  <c r="I12" i="5" s="1"/>
  <c r="I13" i="5" s="1"/>
  <c r="G38" i="1"/>
  <c r="J36" i="1"/>
  <c r="J35" i="1"/>
  <c r="J34" i="1"/>
  <c r="J33" i="1"/>
  <c r="J32" i="1"/>
  <c r="J31" i="1"/>
  <c r="J30" i="1"/>
  <c r="J29" i="1"/>
  <c r="J28" i="1"/>
  <c r="J27" i="1"/>
  <c r="H27" i="1"/>
  <c r="H28" i="1" s="1"/>
  <c r="H29" i="1" s="1"/>
  <c r="H30" i="1" s="1"/>
  <c r="H31" i="1" s="1"/>
  <c r="H32" i="1" s="1"/>
  <c r="H33" i="1" s="1"/>
  <c r="H34" i="1" s="1"/>
  <c r="H35" i="1" s="1"/>
  <c r="H36" i="1" s="1"/>
  <c r="G19" i="1"/>
  <c r="J17" i="1"/>
  <c r="J16" i="1"/>
  <c r="J15" i="1"/>
  <c r="J14" i="1"/>
  <c r="J13" i="1"/>
  <c r="J12" i="1"/>
  <c r="J11" i="1"/>
  <c r="J10" i="1"/>
  <c r="J9" i="1"/>
  <c r="J8" i="1"/>
  <c r="H8" i="1"/>
  <c r="H9" i="1" s="1"/>
  <c r="H10" i="1" s="1"/>
  <c r="H11" i="1" s="1"/>
  <c r="H12" i="1" s="1"/>
  <c r="H13" i="1" s="1"/>
  <c r="H14" i="1" s="1"/>
  <c r="H15" i="1" s="1"/>
  <c r="H16" i="1" s="1"/>
  <c r="H17" i="1" s="1"/>
  <c r="J37" i="1" l="1"/>
  <c r="J38" i="1" s="1"/>
  <c r="J18" i="1"/>
  <c r="J19" i="1" s="1"/>
  <c r="D33" i="5"/>
  <c r="D34" i="5" s="1"/>
  <c r="I37" i="1"/>
  <c r="I18" i="1"/>
  <c r="E42" i="1" l="1"/>
  <c r="E43" i="1" s="1"/>
</calcChain>
</file>

<file path=xl/sharedStrings.xml><?xml version="1.0" encoding="utf-8"?>
<sst xmlns="http://schemas.openxmlformats.org/spreadsheetml/2006/main" count="110" uniqueCount="56">
  <si>
    <r>
      <rPr>
        <b/>
        <sz val="16"/>
        <color theme="1"/>
        <rFont val="Calibri"/>
        <family val="2"/>
        <scheme val="minor"/>
      </rPr>
      <t>UWE Bristol - Degree Classification Estimator:</t>
    </r>
    <r>
      <rPr>
        <sz val="16"/>
        <color theme="1"/>
        <rFont val="Calibri"/>
        <family val="2"/>
        <scheme val="minor"/>
      </rPr>
      <t xml:space="preserve"> </t>
    </r>
    <r>
      <rPr>
        <b/>
        <sz val="16"/>
        <color theme="1"/>
        <rFont val="Calibri"/>
        <family val="2"/>
        <scheme val="minor"/>
      </rPr>
      <t xml:space="preserve"> Honours Degrees</t>
    </r>
  </si>
  <si>
    <t>IMPORTANT NOTES</t>
  </si>
  <si>
    <t xml:space="preserve">1. Any outcome that you calculate is based solely on your selection of marks, and the University will not be bound by any calculation that you create. </t>
  </si>
  <si>
    <t>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t>
  </si>
  <si>
    <t>3. Some programmes have variant regulations which deviate from the standard classification calculation. Please consult your Programme Specification to check if your programme is subject to any variant regulations.</t>
  </si>
  <si>
    <t>If you have any difficulty using this calculator or you need some more advice, please speak to a Student Adviser through the Information Point</t>
  </si>
  <si>
    <r>
      <rPr>
        <b/>
        <sz val="16"/>
        <color theme="1"/>
        <rFont val="Calibri"/>
        <family val="2"/>
        <scheme val="minor"/>
      </rPr>
      <t>Degree Classification Estimator:</t>
    </r>
    <r>
      <rPr>
        <sz val="16"/>
        <color theme="1"/>
        <rFont val="Calibri"/>
        <family val="2"/>
        <scheme val="minor"/>
      </rPr>
      <t xml:space="preserve"> </t>
    </r>
    <r>
      <rPr>
        <b/>
        <sz val="16"/>
        <color theme="1"/>
        <rFont val="Calibri"/>
        <family val="2"/>
        <scheme val="minor"/>
      </rPr>
      <t xml:space="preserve"> Honours Degrees </t>
    </r>
  </si>
  <si>
    <t xml:space="preserve">
Please complete Parts 1 and 2 below. Each part has 5 steps. 
Please read the guidance included in each step and the Guidance tab before completing this calculator. 
You can also view a completed example on the Example Tab.
</t>
  </si>
  <si>
    <t xml:space="preserve"> </t>
  </si>
  <si>
    <r>
      <rPr>
        <b/>
        <sz val="12"/>
        <color theme="1"/>
        <rFont val="Calibri"/>
        <family val="2"/>
        <scheme val="minor"/>
      </rPr>
      <t>Step 2:</t>
    </r>
    <r>
      <rPr>
        <sz val="12"/>
        <color theme="1"/>
        <rFont val="Calibri"/>
        <family val="2"/>
        <scheme val="minor"/>
      </rPr>
      <t xml:space="preserve"> Enter the number of credits the module is worth. (shown in the module code e.g 15/30/45)</t>
    </r>
  </si>
  <si>
    <r>
      <rPr>
        <b/>
        <sz val="12"/>
        <color theme="1"/>
        <rFont val="Calibri"/>
        <family val="2"/>
        <scheme val="minor"/>
      </rPr>
      <t xml:space="preserve">Step 3: </t>
    </r>
    <r>
      <rPr>
        <sz val="12"/>
        <color theme="1"/>
        <rFont val="Calibri"/>
        <family val="2"/>
        <scheme val="minor"/>
      </rPr>
      <t xml:space="preserve">List your overall module mark here. 
</t>
    </r>
    <r>
      <rPr>
        <sz val="11"/>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</si>
  <si>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Number of credits to include in calculation. 
E</t>
    </r>
    <r>
      <rPr>
        <sz val="10"/>
        <color theme="1"/>
        <rFont val="Calibri"/>
        <family val="2"/>
        <scheme val="minor"/>
      </rPr>
      <t>nter the credit value of the module, unless it is greater than the number of credits remaining (see next column).
 If it is greater, enter the number of credits remaining</t>
    </r>
  </si>
  <si>
    <r>
      <rPr>
        <b/>
        <sz val="12"/>
        <color theme="1"/>
        <rFont val="Calibri"/>
        <family val="2"/>
        <scheme val="minor"/>
      </rPr>
      <t>Step 5:</t>
    </r>
    <r>
      <rPr>
        <sz val="12"/>
        <color theme="1"/>
        <rFont val="Calibri"/>
        <family val="2"/>
        <scheme val="minor"/>
      </rPr>
      <t xml:space="preserve"> Check the number of credits remaining to enter in the next row.
</t>
    </r>
    <r>
      <rPr>
        <sz val="10"/>
        <color theme="1"/>
        <rFont val="Calibri"/>
        <family val="2"/>
        <scheme val="minor"/>
      </rPr>
      <t>(stop when you get to 0)</t>
    </r>
  </si>
  <si>
    <t>Do not touch this column - HIDE ME</t>
  </si>
  <si>
    <t>Module Name</t>
  </si>
  <si>
    <t>Module Credits</t>
  </si>
  <si>
    <t>Module Mark</t>
  </si>
  <si>
    <t>Credits to Include</t>
  </si>
  <si>
    <t xml:space="preserve">Credits Remaining </t>
  </si>
  <si>
    <t>Weighting</t>
  </si>
  <si>
    <t>Total</t>
  </si>
  <si>
    <t>TOTAL BEST 100</t>
  </si>
  <si>
    <t>Credits Included</t>
  </si>
  <si>
    <t>AVG BEST 100</t>
  </si>
  <si>
    <r>
      <rPr>
        <b/>
        <sz val="12"/>
        <color theme="1"/>
        <rFont val="Calibri"/>
        <family val="2"/>
        <scheme val="minor"/>
      </rPr>
      <t>Step 2:</t>
    </r>
    <r>
      <rPr>
        <sz val="12"/>
        <color theme="1"/>
        <rFont val="Calibri"/>
        <family val="2"/>
        <scheme val="minor"/>
      </rPr>
      <t xml:space="preserve"> Enter the number of credits the module is worth (shown in the module code e.g 15/30/45)</t>
    </r>
  </si>
  <si>
    <r>
      <rPr>
        <b/>
        <sz val="12"/>
        <color theme="1"/>
        <rFont val="Calibri"/>
        <family val="2"/>
        <scheme val="minor"/>
      </rPr>
      <t xml:space="preserve">Step 3: </t>
    </r>
    <r>
      <rPr>
        <sz val="12"/>
        <color theme="1"/>
        <rFont val="Calibri"/>
        <family val="2"/>
        <scheme val="minor"/>
      </rPr>
      <t xml:space="preserve">List your overall module mark here
</t>
    </r>
    <r>
      <rPr>
        <sz val="11"/>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</si>
  <si>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Number of credits to include in calculation 
E</t>
    </r>
    <r>
      <rPr>
        <sz val="10"/>
        <color theme="1"/>
        <rFont val="Calibri"/>
        <family val="2"/>
        <scheme val="minor"/>
      </rPr>
      <t>nter the credit value of the module, unless it is greater than the number of credits remaining (see next column).
 If it is greater, enter the number of credits remaining</t>
    </r>
  </si>
  <si>
    <r>
      <rPr>
        <b/>
        <sz val="12"/>
        <color theme="1"/>
        <rFont val="Calibri"/>
        <family val="2"/>
        <scheme val="minor"/>
      </rPr>
      <t>Step 5:</t>
    </r>
    <r>
      <rPr>
        <sz val="12"/>
        <color theme="1"/>
        <rFont val="Calibri"/>
        <family val="2"/>
        <scheme val="minor"/>
      </rPr>
      <t xml:space="preserve"> Check the number of credits remaining to enter in the next row
</t>
    </r>
    <r>
      <rPr>
        <sz val="10"/>
        <color theme="1"/>
        <rFont val="Calibri"/>
        <family val="2"/>
        <scheme val="minor"/>
      </rPr>
      <t>(stop when you get to 0)</t>
    </r>
  </si>
  <si>
    <t>Estimated Outcome</t>
  </si>
  <si>
    <t xml:space="preserve">Based on your marks above, your estimated overall mark is: </t>
  </si>
  <si>
    <t>Your estimated degree outcome is:</t>
  </si>
  <si>
    <t>Example Calculation: Honours Degree Calculator</t>
  </si>
  <si>
    <t xml:space="preserve">
</t>
  </si>
  <si>
    <t>Example Notes</t>
  </si>
  <si>
    <t>UBGMQD-30-3 Final Year Project</t>
  </si>
  <si>
    <t>UBGMPU-30-3 Environmental Management in the Global South</t>
  </si>
  <si>
    <t>UBGMJC-30-3 Advanced Geographic Expedition</t>
  </si>
  <si>
    <t>UBGMME-30-3: Water and Energy Futures</t>
  </si>
  <si>
    <t>◄ Only 10 credits of this module are included, as only 10 credits were remaining to complete this section of the calculation</t>
  </si>
  <si>
    <r>
      <rPr>
        <b/>
        <sz val="12"/>
        <color theme="1"/>
        <rFont val="Calibri"/>
        <family val="2"/>
        <scheme val="minor"/>
      </rPr>
      <t xml:space="preserve">Step 3: </t>
    </r>
    <r>
      <rPr>
        <sz val="12"/>
        <color theme="1"/>
        <rFont val="Calibri"/>
        <family val="2"/>
        <scheme val="minor"/>
      </rPr>
      <t xml:space="preserve">List your overall module mark here
</t>
    </r>
    <r>
      <rPr>
        <sz val="10"/>
        <color theme="1"/>
        <rFont val="Calibri"/>
        <family val="2"/>
        <scheme val="minor"/>
      </rPr>
      <t>If the module outcome was Pass (and not a mark), please leave this blank.</t>
    </r>
  </si>
  <si>
    <t>UBGMJ6-15-2 Professional Development for Geographers</t>
  </si>
  <si>
    <t>UBGLXX-30-2 Researching Human Geography</t>
  </si>
  <si>
    <t>◄ This unused portion of credit from level 3 has a higher mark than the rest of the level 2 marks, therefore it is included in this part of the calculation</t>
  </si>
  <si>
    <t>UBGLE1-15-2 Climate and Environmental Justice</t>
  </si>
  <si>
    <t>UBGLXG-15-2 City Regeneration</t>
  </si>
  <si>
    <t>UBGMYU-15-2 Geopolitics of Migration</t>
  </si>
  <si>
    <t xml:space="preserve">◄ Only 5 credits are required to complete the calculation. </t>
  </si>
  <si>
    <t>UBGMSD-15-2 Geographies of Security</t>
  </si>
  <si>
    <t>◄ No credits from this module are included, as there are no credits remaining for this section of the calculation</t>
  </si>
  <si>
    <r>
      <rPr>
        <b/>
        <sz val="11"/>
        <color theme="1"/>
        <rFont val="Calibri"/>
        <family val="2"/>
        <scheme val="minor"/>
      </rPr>
      <t>PLEASE READ THIS GUIDANCE BEFORE USING THE CALCULATOR</t>
    </r>
    <r>
      <rPr>
        <sz val="11"/>
        <color theme="1"/>
        <rFont val="Calibri"/>
        <family val="2"/>
        <scheme val="minor"/>
      </rPr>
      <t xml:space="preserve">
</t>
    </r>
  </si>
  <si>
    <t xml:space="preserve">
The calculator, located on the Calculator tab, is designed to work where your degree is comprising of 360 credits with 120 credits in Level 5 and 120 credits in Level 6, assessed under the university's standard academic regulations (using the best 100 credits at level 6 or above and best 100 credits at level 5 or above).
 If you do not have all your marks yet, you can still use this calculator with marks you hope to achieve in those modules to estimate your outcome.  </t>
  </si>
  <si>
    <r>
      <t xml:space="preserve">Important: This calculator is designed to work for Honours Degrees where you </t>
    </r>
    <r>
      <rPr>
        <b/>
        <sz val="11"/>
        <color theme="1"/>
        <rFont val="Calibri"/>
        <family val="2"/>
        <scheme val="minor"/>
      </rPr>
      <t>started studying PRIOR to 31st July 2022 only</t>
    </r>
    <r>
      <rPr>
        <sz val="11"/>
        <color theme="1"/>
        <rFont val="Calibri"/>
        <family val="2"/>
        <scheme val="minor"/>
      </rPr>
      <t xml:space="preserve">. If you started your degree AFTER 1st August 2022, this is not the correct calculator for you. </t>
    </r>
  </si>
  <si>
    <t>Part 1: Level 6 Marks</t>
  </si>
  <si>
    <r>
      <rPr>
        <b/>
        <sz val="12"/>
        <color theme="1"/>
        <rFont val="Calibri"/>
        <family val="2"/>
        <scheme val="minor"/>
      </rPr>
      <t>Step 1: Enter your best 100 credits from Level 6</t>
    </r>
    <r>
      <rPr>
        <sz val="12"/>
        <color theme="1"/>
        <rFont val="Calibri"/>
        <family val="2"/>
        <scheme val="minor"/>
      </rPr>
      <t xml:space="preserve"> (or above).
Enter each module name, starting with the module you achieved your highest mark on and continue down until you reach your lowest mark. </t>
    </r>
  </si>
  <si>
    <r>
      <rPr>
        <b/>
        <sz val="12"/>
        <color theme="1"/>
        <rFont val="Calibri"/>
        <family val="2"/>
        <scheme val="minor"/>
      </rPr>
      <t xml:space="preserve">Step 1: </t>
    </r>
    <r>
      <rPr>
        <sz val="12"/>
        <color theme="1"/>
        <rFont val="Calibri"/>
        <family val="2"/>
        <scheme val="minor"/>
      </rPr>
      <t xml:space="preserve"> </t>
    </r>
    <r>
      <rPr>
        <b/>
        <sz val="12"/>
        <color theme="1"/>
        <rFont val="Calibri"/>
        <family val="2"/>
        <scheme val="minor"/>
      </rPr>
      <t>Enter your best 100 credits from Level 5.</t>
    </r>
    <r>
      <rPr>
        <sz val="12"/>
        <color theme="1"/>
        <rFont val="Calibri"/>
        <family val="2"/>
        <scheme val="minor"/>
      </rPr>
      <t xml:space="preserve"> If you have any unused credit from Level 6 or above that has a better mark than your level 5 credit, please include the unused portion here 
Enter each module name, starting with the module you achieved your highest mark on and continue down until you reach your lowest mark.</t>
    </r>
  </si>
  <si>
    <t>Part 2: Level 5 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</si>
</sst>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6"/>
      <color theme="1"/>
      <name val="Calibri"/>
      <family val="2"/>
      <scheme val="minor"/>
    </font>
    <font>
      <b/>
      <sz val="16"/>
      <color theme="1"/>
      <name val="Calibri"/>
      <family val="2"/>
      <scheme val="minor"/>
    </font>
    <font>
      <sz val="14"/>
      <name val="Arial"/>
      <family val="2"/>
    </font>
    <font>
      <b/>
      <sz val="12"/>
      <color theme="1"/>
      <name val="Calibri"/>
      <family val="2"/>
      <scheme val="minor"/>
    </font>
    <font>
      <sz val="10"/>
      <color theme="1"/>
      <name val="Calibri"/>
      <family val="2"/>
      <scheme val="minor"/>
    </font>
    <font>
      <sz val="12"/>
      <color rgb="FFFF0000"/>
      <name val="Calibri"/>
      <family val="2"/>
      <scheme val="minor"/>
    </font>
    <font>
      <b/>
      <sz val="12"/>
      <color theme="1"/>
      <name val="Arial"/>
      <family val="2"/>
    </font>
    <font>
      <b/>
      <sz val="12"/>
      <color rgb="FFFF0000"/>
      <name val="Calibri"/>
      <family val="2"/>
      <scheme val="minor"/>
    </font>
    <font>
      <b/>
      <sz val="18"/>
      <color theme="1"/>
      <name val="Arial"/>
      <family val="2"/>
    </font>
    <font>
      <sz val="11"/>
      <color theme="1"/>
      <name val="Arial"/>
      <family val="2"/>
    </font>
    <font>
      <b/>
      <sz val="18"/>
      <color theme="1"/>
      <name val="Calibri"/>
      <family val="2"/>
      <scheme val="minor"/>
    </font>
    <font>
      <sz val="10"/>
      <name val="Arial"/>
      <family val="2"/>
    </font>
    <font>
      <b/>
      <sz val="14"/>
      <name val="Arial"/>
      <family val="2"/>
    </font>
    <font>
      <b/>
      <sz val="14"/>
      <color theme="1"/>
      <name val="Arial"/>
      <family val="2"/>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cellStyleXfs>
  <cellXfs count="58">
    <xf numFmtId="0" fontId="0" fillId="0" borderId="0" xfId="0"/>
    <xf numFmtId="0" fontId="4" fillId="2"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xf>
    <xf numFmtId="0" fontId="11" fillId="3" borderId="0" xfId="0" applyFont="1" applyFill="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0" fillId="4" borderId="0" xfId="0" applyFill="1" applyAlignment="1">
      <alignment horizontal="left" vertical="center"/>
    </xf>
    <xf numFmtId="0" fontId="0" fillId="4" borderId="0" xfId="0" applyFill="1" applyAlignment="1">
      <alignment horizontal="center" vertical="center"/>
    </xf>
    <xf numFmtId="0" fontId="10" fillId="4" borderId="0" xfId="0" applyFont="1" applyFill="1" applyAlignment="1">
      <alignment horizontal="center" vertical="center"/>
    </xf>
    <xf numFmtId="0" fontId="13" fillId="2" borderId="0" xfId="0" applyFont="1" applyFill="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wrapText="1"/>
    </xf>
    <xf numFmtId="0" fontId="15" fillId="2" borderId="0" xfId="0" applyFont="1" applyFill="1" applyAlignment="1">
      <alignment horizontal="right" vertical="center"/>
    </xf>
    <xf numFmtId="0" fontId="7" fillId="2" borderId="0" xfId="0" applyFont="1" applyFill="1" applyAlignment="1">
      <alignment horizontal="center" vertical="center" textRotation="90" wrapText="1"/>
    </xf>
    <xf numFmtId="0" fontId="0" fillId="4" borderId="1" xfId="0" quotePrefix="1" applyFill="1" applyBorder="1" applyAlignment="1">
      <alignment horizontal="center" vertical="center"/>
    </xf>
    <xf numFmtId="0" fontId="0" fillId="2" borderId="0" xfId="0" applyFill="1"/>
    <xf numFmtId="0" fontId="5" fillId="2" borderId="0" xfId="0" applyFont="1" applyFill="1" applyAlignment="1">
      <alignment vertical="center" wrapText="1"/>
    </xf>
    <xf numFmtId="0" fontId="11" fillId="0" borderId="0" xfId="0" applyFont="1" applyAlignment="1">
      <alignment vertical="center"/>
    </xf>
    <xf numFmtId="0" fontId="17" fillId="2" borderId="0" xfId="0" applyFont="1" applyFill="1" applyAlignment="1">
      <alignment horizontal="center" vertical="center" textRotation="90" wrapText="1"/>
    </xf>
    <xf numFmtId="0" fontId="14" fillId="5" borderId="4" xfId="0" applyFont="1" applyFill="1" applyBorder="1" applyAlignment="1">
      <alignment horizontal="center" vertical="center" wrapText="1"/>
    </xf>
    <xf numFmtId="164" fontId="14" fillId="5" borderId="5" xfId="0" applyNumberFormat="1"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0" fillId="4" borderId="1" xfId="0" applyFill="1" applyBorder="1" applyAlignment="1">
      <alignment horizontal="left" vertical="center" wrapText="1"/>
    </xf>
    <xf numFmtId="0" fontId="19" fillId="4" borderId="1" xfId="0" applyFont="1" applyFill="1" applyBorder="1" applyAlignment="1">
      <alignment horizontal="center" vertical="center" wrapText="1"/>
    </xf>
    <xf numFmtId="0" fontId="0" fillId="4" borderId="1" xfId="0" applyFill="1"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0" fillId="4" borderId="1" xfId="0" quotePrefix="1" applyFill="1" applyBorder="1" applyAlignment="1" applyProtection="1">
      <alignment horizontal="center" vertical="center"/>
      <protection locked="0"/>
    </xf>
    <xf numFmtId="0" fontId="0" fillId="2" borderId="0" xfId="0" applyFill="1" applyAlignment="1">
      <alignment wrapText="1"/>
    </xf>
    <xf numFmtId="2" fontId="14" fillId="5" borderId="5" xfId="0" applyNumberFormat="1" applyFont="1" applyFill="1" applyBorder="1" applyAlignment="1">
      <alignment horizontal="center" vertical="center"/>
    </xf>
    <xf numFmtId="0" fontId="8" fillId="6" borderId="1" xfId="0"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applyAlignment="1">
      <alignment horizontal="center" wrapText="1"/>
    </xf>
    <xf numFmtId="0" fontId="0" fillId="2" borderId="0" xfId="0" applyFill="1" applyAlignment="1">
      <alignment horizontal="center" wrapText="1"/>
    </xf>
    <xf numFmtId="0" fontId="5" fillId="2" borderId="0" xfId="0" applyFont="1" applyFill="1" applyAlignment="1">
      <alignment horizontal="center" vertical="center" wrapText="1"/>
    </xf>
    <xf numFmtId="0" fontId="2" fillId="2" borderId="0" xfId="0" applyFont="1" applyFill="1" applyAlignment="1">
      <alignment horizontal="center" wrapText="1"/>
    </xf>
    <xf numFmtId="0" fontId="3" fillId="2" borderId="0" xfId="0" applyFont="1" applyFill="1" applyAlignment="1">
      <alignment horizontal="center" wrapText="1"/>
    </xf>
    <xf numFmtId="0" fontId="11" fillId="2" borderId="0" xfId="0" applyFont="1" applyFill="1" applyAlignment="1">
      <alignment horizontal="left" vertical="center"/>
    </xf>
    <xf numFmtId="0" fontId="15" fillId="2" borderId="0" xfId="0" applyFont="1" applyFill="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8" fillId="3" borderId="0" xfId="0" applyFont="1" applyFill="1" applyAlignment="1">
      <alignment horizontal="center"/>
    </xf>
    <xf numFmtId="0" fontId="6" fillId="2" borderId="0" xfId="0" applyFont="1" applyFill="1" applyAlignment="1">
      <alignment horizontal="center" vertical="center" wrapText="1"/>
    </xf>
    <xf numFmtId="0" fontId="1" fillId="2" borderId="0" xfId="0" applyFont="1" applyFill="1" applyAlignment="1">
      <alignment horizontal="center" wrapText="1"/>
    </xf>
    <xf numFmtId="0" fontId="1" fillId="7" borderId="0" xfId="0" applyFont="1" applyFill="1" applyAlignment="1">
      <alignment horizontal="center" wrapText="1"/>
    </xf>
  </cellXfs>
  <cellStyles count="2">
    <cellStyle name="Normal" xfId="0" builtinId="0"/>
    <cellStyle name="Normal 2" xfId="1" xr:uid="{0BD8B60D-0741-457D-A09C-90ADC1F613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5365-3AA0-41E8-B27F-A9B79F0209EB}">
  <dimension ref="A1:O13"/>
  <sheetViews>
    <sheetView tabSelected="1" workbookViewId="0">
      <selection activeCell="B7" sqref="B7:M8"/>
    </sheetView>
  </sheetViews>
  <sheetFormatPr defaultColWidth="0" defaultRowHeight="15.75" zeroHeight="1" x14ac:dyDescent="0.25"/>
  <cols>
    <col min="1" max="1" width="2.875" customWidth="1"/>
    <col min="2" max="14" width="6.125" customWidth="1"/>
    <col min="15" max="15" width="6.125" hidden="1" customWidth="1"/>
    <col min="16" max="16384" width="6.125" hidden="1"/>
  </cols>
  <sheetData>
    <row r="1" spans="1:15" ht="44.45" customHeight="1" x14ac:dyDescent="0.25">
      <c r="A1" s="28"/>
      <c r="B1" s="47" t="s">
        <v>0</v>
      </c>
      <c r="C1" s="47"/>
      <c r="D1" s="47"/>
      <c r="E1" s="47"/>
      <c r="F1" s="47"/>
      <c r="G1" s="47"/>
      <c r="H1" s="47"/>
      <c r="I1" s="47"/>
      <c r="J1" s="47"/>
      <c r="K1" s="47"/>
      <c r="L1" s="47"/>
      <c r="M1" s="47"/>
      <c r="N1" s="29"/>
      <c r="O1" s="29"/>
    </row>
    <row r="2" spans="1:15" ht="44.45" customHeight="1" x14ac:dyDescent="0.25">
      <c r="A2" s="28"/>
      <c r="B2" s="56" t="s">
        <v>49</v>
      </c>
      <c r="C2" s="48"/>
      <c r="D2" s="48"/>
      <c r="E2" s="48"/>
      <c r="F2" s="48"/>
      <c r="G2" s="48"/>
      <c r="H2" s="48"/>
      <c r="I2" s="48"/>
      <c r="J2" s="48"/>
      <c r="K2" s="48"/>
      <c r="L2" s="48"/>
      <c r="M2" s="48"/>
      <c r="N2" s="29"/>
      <c r="O2" s="29"/>
    </row>
    <row r="3" spans="1:15" ht="44.45" customHeight="1" x14ac:dyDescent="0.25">
      <c r="A3" s="28"/>
      <c r="B3" s="57" t="s">
        <v>51</v>
      </c>
      <c r="C3" s="57"/>
      <c r="D3" s="57"/>
      <c r="E3" s="57"/>
      <c r="F3" s="57"/>
      <c r="G3" s="57"/>
      <c r="H3" s="57"/>
      <c r="I3" s="57"/>
      <c r="J3" s="57"/>
      <c r="K3" s="57"/>
      <c r="L3" s="57"/>
      <c r="M3" s="57"/>
      <c r="N3" s="29"/>
      <c r="O3" s="29"/>
    </row>
    <row r="4" spans="1:15" ht="120.75" customHeight="1" x14ac:dyDescent="0.25">
      <c r="A4" s="28"/>
      <c r="B4" s="56" t="s">
        <v>50</v>
      </c>
      <c r="C4" s="48"/>
      <c r="D4" s="48"/>
      <c r="E4" s="48"/>
      <c r="F4" s="48"/>
      <c r="G4" s="48"/>
      <c r="H4" s="48"/>
      <c r="I4" s="48"/>
      <c r="J4" s="48"/>
      <c r="K4" s="48"/>
      <c r="L4" s="48"/>
      <c r="M4" s="48"/>
      <c r="N4" s="44"/>
      <c r="O4" s="44"/>
    </row>
    <row r="5" spans="1:15" ht="36.6" customHeight="1" x14ac:dyDescent="0.25">
      <c r="A5" s="28"/>
      <c r="B5" s="49" t="s">
        <v>1</v>
      </c>
      <c r="C5" s="49"/>
      <c r="D5" s="49"/>
      <c r="E5" s="49"/>
      <c r="F5" s="49"/>
      <c r="G5" s="49"/>
      <c r="H5" s="49"/>
      <c r="I5" s="49"/>
      <c r="J5" s="49"/>
      <c r="K5" s="49"/>
      <c r="L5" s="49"/>
      <c r="M5" s="49"/>
      <c r="N5" s="44"/>
      <c r="O5" s="44"/>
    </row>
    <row r="6" spans="1:15" s="28" customFormat="1" ht="45.95" customHeight="1" x14ac:dyDescent="0.25">
      <c r="B6" s="46" t="s">
        <v>2</v>
      </c>
      <c r="C6" s="46"/>
      <c r="D6" s="46"/>
      <c r="E6" s="46"/>
      <c r="F6" s="46"/>
      <c r="G6" s="46"/>
      <c r="H6" s="46"/>
      <c r="I6" s="46"/>
      <c r="J6" s="46"/>
      <c r="K6" s="46"/>
      <c r="L6" s="46"/>
      <c r="M6" s="46"/>
    </row>
    <row r="7" spans="1:15" s="28" customFormat="1" ht="24.6" customHeight="1" x14ac:dyDescent="0.25">
      <c r="B7" s="46" t="s">
        <v>3</v>
      </c>
      <c r="C7" s="46"/>
      <c r="D7" s="46"/>
      <c r="E7" s="46"/>
      <c r="F7" s="46"/>
      <c r="G7" s="46"/>
      <c r="H7" s="46"/>
      <c r="I7" s="46"/>
      <c r="J7" s="46"/>
      <c r="K7" s="46"/>
      <c r="L7" s="46"/>
      <c r="M7" s="46"/>
    </row>
    <row r="8" spans="1:15" s="28" customFormat="1" ht="50.45" customHeight="1" x14ac:dyDescent="0.25">
      <c r="B8" s="46"/>
      <c r="C8" s="46"/>
      <c r="D8" s="46"/>
      <c r="E8" s="46"/>
      <c r="F8" s="46"/>
      <c r="G8" s="46"/>
      <c r="H8" s="46"/>
      <c r="I8" s="46"/>
      <c r="J8" s="46"/>
      <c r="K8" s="46"/>
      <c r="L8" s="46"/>
      <c r="M8" s="46"/>
    </row>
    <row r="9" spans="1:15" s="28" customFormat="1" ht="59.45" customHeight="1" x14ac:dyDescent="0.25">
      <c r="B9" s="46" t="s">
        <v>4</v>
      </c>
      <c r="C9" s="46"/>
      <c r="D9" s="46"/>
      <c r="E9" s="46"/>
      <c r="F9" s="46"/>
      <c r="G9" s="46"/>
      <c r="H9" s="46"/>
      <c r="I9" s="46"/>
      <c r="J9" s="46"/>
      <c r="K9" s="46"/>
      <c r="L9" s="46"/>
      <c r="M9" s="46"/>
    </row>
    <row r="10" spans="1:15" s="28" customFormat="1" ht="15.6" customHeight="1" x14ac:dyDescent="0.25">
      <c r="B10" s="41"/>
      <c r="C10" s="41"/>
      <c r="D10" s="41"/>
      <c r="E10" s="41"/>
      <c r="F10" s="41"/>
      <c r="G10" s="41"/>
      <c r="H10" s="41"/>
      <c r="I10" s="41"/>
      <c r="J10" s="41"/>
      <c r="K10" s="41"/>
      <c r="L10" s="41"/>
      <c r="M10" s="41"/>
    </row>
    <row r="11" spans="1:15" s="28" customFormat="1" ht="36" customHeight="1" x14ac:dyDescent="0.25">
      <c r="B11" s="46" t="s">
        <v>5</v>
      </c>
      <c r="C11" s="46"/>
      <c r="D11" s="46"/>
      <c r="E11" s="46"/>
      <c r="F11" s="46"/>
      <c r="G11" s="46"/>
      <c r="H11" s="46"/>
      <c r="I11" s="46"/>
      <c r="J11" s="46"/>
      <c r="K11" s="46"/>
      <c r="L11" s="46"/>
      <c r="M11" s="46"/>
    </row>
    <row r="12" spans="1:15" s="28" customFormat="1" ht="16.5" customHeight="1" x14ac:dyDescent="0.25"/>
    <row r="13" spans="1:15" ht="9.6" hidden="1" customHeight="1" x14ac:dyDescent="0.25">
      <c r="A13" s="28"/>
    </row>
  </sheetData>
  <sheetProtection algorithmName="SHA-512" hashValue="fhdhHX4ttwu5pTK9JxfmqKtcAKC/n4kX97xHxR5eRMaBpwNe4l+EnpRGVT/08CqwfwgEDCH0vCGJ7r0VZhJ/oA==" saltValue="RixWMdboxs5gzEpkibkUtg==" spinCount="100000" sheet="1" objects="1" scenarios="1"/>
  <mergeCells count="9">
    <mergeCell ref="B7:M8"/>
    <mergeCell ref="B9:M9"/>
    <mergeCell ref="B11:M11"/>
    <mergeCell ref="B1:M1"/>
    <mergeCell ref="B4:M4"/>
    <mergeCell ref="B5:M5"/>
    <mergeCell ref="B6:M6"/>
    <mergeCell ref="B2:M2"/>
    <mergeCell ref="B3:M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3BF4-C1E4-42DC-9A17-28AC857C1EA6}">
  <dimension ref="A1:AF48"/>
  <sheetViews>
    <sheetView topLeftCell="A4" zoomScaleNormal="100" workbookViewId="0">
      <selection activeCell="D28" sqref="D28"/>
    </sheetView>
  </sheetViews>
  <sheetFormatPr defaultColWidth="0" defaultRowHeight="0" customHeight="1" zeroHeight="1" x14ac:dyDescent="0.25"/>
  <cols>
    <col min="1" max="1" width="5.125" style="2" customWidth="1"/>
    <col min="2" max="2" width="5.75" style="2" hidden="1" customWidth="1"/>
    <col min="3" max="3" width="1.5" style="2" customWidth="1"/>
    <col min="4" max="4" width="42.75" style="2" customWidth="1"/>
    <col min="5" max="5" width="17.75" style="2" customWidth="1"/>
    <col min="6" max="6" width="18.875" style="2" customWidth="1"/>
    <col min="7" max="7" width="26" style="2" customWidth="1"/>
    <col min="8" max="8" width="16.25" style="2" customWidth="1"/>
    <col min="9" max="10" width="15" style="2" hidden="1" customWidth="1"/>
    <col min="11" max="11" width="1.625" style="2" customWidth="1"/>
    <col min="12" max="12" width="6.875" style="2" customWidth="1"/>
    <col min="13" max="13" width="10.875" style="2" hidden="1" customWidth="1"/>
    <col min="14" max="23" width="0" style="2" hidden="1" customWidth="1"/>
    <col min="24" max="24" width="10.875" style="2" hidden="1" customWidth="1"/>
    <col min="25" max="32" width="0" style="2" hidden="1" customWidth="1"/>
    <col min="33" max="16384" width="10.875" style="2" hidden="1"/>
  </cols>
  <sheetData>
    <row r="1" spans="1:13" ht="48.95" customHeight="1" x14ac:dyDescent="0.25">
      <c r="A1" s="1"/>
      <c r="B1" s="1"/>
      <c r="C1" s="1"/>
      <c r="D1" s="47" t="s">
        <v>6</v>
      </c>
      <c r="E1" s="47"/>
      <c r="F1" s="47"/>
      <c r="G1" s="47"/>
      <c r="H1" s="47"/>
      <c r="I1" s="29"/>
      <c r="J1" s="29"/>
      <c r="K1" s="29"/>
      <c r="L1" s="29"/>
      <c r="M1" s="1"/>
    </row>
    <row r="2" spans="1:13" ht="89.45" customHeight="1" x14ac:dyDescent="0.25">
      <c r="A2" s="1"/>
      <c r="B2" s="1"/>
      <c r="C2" s="1"/>
      <c r="D2" s="48" t="s">
        <v>7</v>
      </c>
      <c r="E2" s="48"/>
      <c r="F2" s="48"/>
      <c r="G2" s="48"/>
      <c r="H2" s="48"/>
      <c r="I2" s="48"/>
      <c r="J2" s="48"/>
      <c r="K2" s="44"/>
      <c r="L2" s="44"/>
      <c r="M2" s="1"/>
    </row>
    <row r="3" spans="1:13" ht="29.1" customHeight="1" x14ac:dyDescent="0.25">
      <c r="A3" s="1"/>
      <c r="B3" s="1"/>
      <c r="C3" s="1"/>
      <c r="D3" s="48"/>
      <c r="E3" s="48"/>
      <c r="F3" s="48"/>
      <c r="G3" s="45" t="s">
        <v>8</v>
      </c>
      <c r="H3" s="45"/>
      <c r="I3" s="45"/>
      <c r="J3" s="45"/>
      <c r="K3" s="1"/>
      <c r="L3" s="1"/>
      <c r="M3" s="1"/>
    </row>
    <row r="4" spans="1:13" ht="24.95" customHeight="1" x14ac:dyDescent="0.25">
      <c r="A4" s="1"/>
      <c r="B4" s="1"/>
      <c r="C4" s="54" t="s">
        <v>52</v>
      </c>
      <c r="D4" s="54"/>
      <c r="E4" s="30"/>
      <c r="F4" s="1"/>
      <c r="G4" s="1"/>
      <c r="H4" s="1"/>
      <c r="I4" s="1"/>
      <c r="J4" s="1"/>
      <c r="K4" s="1"/>
      <c r="L4" s="1"/>
      <c r="M4" s="1"/>
    </row>
    <row r="5" spans="1:13" ht="9.6" customHeight="1" x14ac:dyDescent="0.25">
      <c r="A5" s="1"/>
      <c r="B5" s="31"/>
      <c r="C5" s="3"/>
      <c r="D5" s="3"/>
      <c r="E5" s="3"/>
      <c r="F5" s="3"/>
      <c r="G5" s="3"/>
      <c r="H5" s="3"/>
      <c r="I5" s="3"/>
      <c r="J5" s="3"/>
      <c r="K5" s="3"/>
      <c r="L5" s="1"/>
      <c r="M5" s="1"/>
    </row>
    <row r="6" spans="1:13" s="8" customFormat="1" ht="150.94999999999999" customHeight="1" x14ac:dyDescent="0.25">
      <c r="A6" s="4"/>
      <c r="B6" s="31"/>
      <c r="C6" s="5"/>
      <c r="D6" s="6" t="s">
        <v>53</v>
      </c>
      <c r="E6" s="6" t="s">
        <v>9</v>
      </c>
      <c r="F6" s="6" t="s">
        <v>10</v>
      </c>
      <c r="G6" s="6" t="s">
        <v>11</v>
      </c>
      <c r="H6" s="6" t="s">
        <v>12</v>
      </c>
      <c r="I6" s="7" t="s">
        <v>13</v>
      </c>
      <c r="J6" s="7" t="s">
        <v>13</v>
      </c>
      <c r="K6" s="5"/>
      <c r="L6" s="4"/>
      <c r="M6" s="4"/>
    </row>
    <row r="7" spans="1:13" s="13" customFormat="1" ht="15.75" x14ac:dyDescent="0.25">
      <c r="A7" s="9"/>
      <c r="B7" s="31"/>
      <c r="C7" s="10"/>
      <c r="D7" s="11" t="s">
        <v>14</v>
      </c>
      <c r="E7" s="11" t="s">
        <v>15</v>
      </c>
      <c r="F7" s="11" t="s">
        <v>16</v>
      </c>
      <c r="G7" s="11" t="s">
        <v>17</v>
      </c>
      <c r="H7" s="11" t="s">
        <v>18</v>
      </c>
      <c r="I7" s="12" t="s">
        <v>19</v>
      </c>
      <c r="J7" s="12" t="s">
        <v>20</v>
      </c>
      <c r="K7" s="10"/>
      <c r="L7" s="9"/>
      <c r="M7" s="9"/>
    </row>
    <row r="8" spans="1:13" ht="15.75" x14ac:dyDescent="0.25">
      <c r="A8" s="1"/>
      <c r="B8" s="31"/>
      <c r="C8" s="3"/>
      <c r="D8" s="38"/>
      <c r="E8" s="39"/>
      <c r="F8" s="39"/>
      <c r="G8" s="39"/>
      <c r="H8" s="15">
        <f>100-G8</f>
        <v>100</v>
      </c>
      <c r="I8" s="16">
        <f>IF(ISNUMBER(F8),((G8*3)*100%),0)</f>
        <v>0</v>
      </c>
      <c r="J8" s="16">
        <f>F8*I8</f>
        <v>0</v>
      </c>
      <c r="K8" s="3"/>
      <c r="L8" s="1"/>
      <c r="M8" s="1"/>
    </row>
    <row r="9" spans="1:13" ht="15.75" x14ac:dyDescent="0.25">
      <c r="A9" s="1"/>
      <c r="B9" s="31"/>
      <c r="C9" s="3"/>
      <c r="D9" s="38"/>
      <c r="E9" s="39"/>
      <c r="F9" s="39"/>
      <c r="G9" s="39"/>
      <c r="H9" s="15">
        <f>H8-G9</f>
        <v>100</v>
      </c>
      <c r="I9" s="16">
        <f t="shared" ref="I9:I17" si="0">IF(ISNUMBER(F9),((G9*3)*100%),0)</f>
        <v>0</v>
      </c>
      <c r="J9" s="16">
        <f t="shared" ref="J9:J17" si="1">F9*I9</f>
        <v>0</v>
      </c>
      <c r="K9" s="3"/>
      <c r="L9" s="1"/>
      <c r="M9" s="1"/>
    </row>
    <row r="10" spans="1:13" ht="15.75" x14ac:dyDescent="0.25">
      <c r="A10" s="1"/>
      <c r="B10" s="31"/>
      <c r="C10" s="3"/>
      <c r="D10" s="38"/>
      <c r="E10" s="40"/>
      <c r="F10" s="39"/>
      <c r="G10" s="39"/>
      <c r="H10" s="15">
        <f t="shared" ref="H10:H17" si="2">H9-G10</f>
        <v>100</v>
      </c>
      <c r="I10" s="16">
        <f t="shared" si="0"/>
        <v>0</v>
      </c>
      <c r="J10" s="16">
        <f t="shared" si="1"/>
        <v>0</v>
      </c>
      <c r="K10" s="3"/>
      <c r="L10" s="1"/>
      <c r="M10" s="1"/>
    </row>
    <row r="11" spans="1:13" ht="15.75" x14ac:dyDescent="0.25">
      <c r="A11" s="1"/>
      <c r="B11" s="31"/>
      <c r="C11" s="3"/>
      <c r="D11" s="38"/>
      <c r="E11" s="39"/>
      <c r="F11" s="39"/>
      <c r="G11" s="39"/>
      <c r="H11" s="15">
        <f t="shared" si="2"/>
        <v>100</v>
      </c>
      <c r="I11" s="16">
        <f t="shared" si="0"/>
        <v>0</v>
      </c>
      <c r="J11" s="16">
        <f t="shared" si="1"/>
        <v>0</v>
      </c>
      <c r="K11" s="3"/>
      <c r="L11" s="1"/>
      <c r="M11" s="1"/>
    </row>
    <row r="12" spans="1:13" ht="15.75" x14ac:dyDescent="0.25">
      <c r="A12" s="1"/>
      <c r="B12" s="31"/>
      <c r="C12" s="3"/>
      <c r="D12" s="38"/>
      <c r="E12" s="39"/>
      <c r="F12" s="39"/>
      <c r="G12" s="39"/>
      <c r="H12" s="15">
        <f t="shared" si="2"/>
        <v>100</v>
      </c>
      <c r="I12" s="16">
        <f t="shared" si="0"/>
        <v>0</v>
      </c>
      <c r="J12" s="16">
        <f t="shared" si="1"/>
        <v>0</v>
      </c>
      <c r="K12" s="3"/>
      <c r="L12" s="1"/>
      <c r="M12" s="1"/>
    </row>
    <row r="13" spans="1:13" ht="15.75" x14ac:dyDescent="0.25">
      <c r="A13" s="1"/>
      <c r="B13" s="31"/>
      <c r="C13" s="3"/>
      <c r="D13" s="38"/>
      <c r="E13" s="39"/>
      <c r="F13" s="39"/>
      <c r="G13" s="39"/>
      <c r="H13" s="15">
        <f t="shared" si="2"/>
        <v>100</v>
      </c>
      <c r="I13" s="16">
        <f t="shared" si="0"/>
        <v>0</v>
      </c>
      <c r="J13" s="16">
        <f t="shared" si="1"/>
        <v>0</v>
      </c>
      <c r="K13" s="3"/>
      <c r="L13" s="1"/>
      <c r="M13" s="1"/>
    </row>
    <row r="14" spans="1:13" ht="15.75" x14ac:dyDescent="0.25">
      <c r="A14" s="1"/>
      <c r="B14" s="31"/>
      <c r="C14" s="3"/>
      <c r="D14" s="38"/>
      <c r="E14" s="39"/>
      <c r="F14" s="39"/>
      <c r="G14" s="39"/>
      <c r="H14" s="15">
        <f t="shared" si="2"/>
        <v>100</v>
      </c>
      <c r="I14" s="16">
        <f t="shared" si="0"/>
        <v>0</v>
      </c>
      <c r="J14" s="16">
        <f t="shared" si="1"/>
        <v>0</v>
      </c>
      <c r="K14" s="3"/>
      <c r="L14" s="1"/>
      <c r="M14" s="1"/>
    </row>
    <row r="15" spans="1:13" ht="15.75" x14ac:dyDescent="0.25">
      <c r="A15" s="1"/>
      <c r="B15" s="31"/>
      <c r="C15" s="3"/>
      <c r="D15" s="38"/>
      <c r="E15" s="39"/>
      <c r="F15" s="39"/>
      <c r="G15" s="39"/>
      <c r="H15" s="15">
        <f t="shared" si="2"/>
        <v>100</v>
      </c>
      <c r="I15" s="16">
        <f t="shared" si="0"/>
        <v>0</v>
      </c>
      <c r="J15" s="16">
        <f t="shared" si="1"/>
        <v>0</v>
      </c>
      <c r="K15" s="3"/>
      <c r="L15" s="1"/>
      <c r="M15" s="1"/>
    </row>
    <row r="16" spans="1:13" ht="15.75" x14ac:dyDescent="0.25">
      <c r="A16" s="1"/>
      <c r="B16" s="31"/>
      <c r="C16" s="3"/>
      <c r="D16" s="38"/>
      <c r="E16" s="39"/>
      <c r="F16" s="39"/>
      <c r="G16" s="39"/>
      <c r="H16" s="15">
        <f t="shared" si="2"/>
        <v>100</v>
      </c>
      <c r="I16" s="16">
        <f t="shared" si="0"/>
        <v>0</v>
      </c>
      <c r="J16" s="16">
        <f t="shared" si="1"/>
        <v>0</v>
      </c>
      <c r="K16" s="3"/>
      <c r="L16" s="1"/>
      <c r="M16" s="1"/>
    </row>
    <row r="17" spans="1:13" ht="15.75" x14ac:dyDescent="0.25">
      <c r="A17" s="1"/>
      <c r="B17" s="31"/>
      <c r="C17" s="3"/>
      <c r="D17" s="38"/>
      <c r="E17" s="39"/>
      <c r="F17" s="39"/>
      <c r="G17" s="39"/>
      <c r="H17" s="15">
        <f t="shared" si="2"/>
        <v>100</v>
      </c>
      <c r="I17" s="16">
        <f t="shared" si="0"/>
        <v>0</v>
      </c>
      <c r="J17" s="16">
        <f t="shared" si="1"/>
        <v>0</v>
      </c>
      <c r="K17" s="3"/>
      <c r="L17" s="1"/>
      <c r="M17" s="1"/>
    </row>
    <row r="18" spans="1:13" ht="15.75" hidden="1" x14ac:dyDescent="0.25">
      <c r="A18" s="1"/>
      <c r="B18" s="31"/>
      <c r="C18" s="3"/>
      <c r="D18" s="17"/>
      <c r="E18" s="18"/>
      <c r="F18" s="19" t="s">
        <v>21</v>
      </c>
      <c r="G18" s="19" t="s">
        <v>22</v>
      </c>
      <c r="H18" s="19"/>
      <c r="I18" s="19">
        <f>SUM(I8:I17)</f>
        <v>0</v>
      </c>
      <c r="J18" s="19">
        <f>SUM(J8:J17)</f>
        <v>0</v>
      </c>
      <c r="K18" s="3"/>
      <c r="L18" s="1"/>
      <c r="M18" s="1"/>
    </row>
    <row r="19" spans="1:13" ht="15.75" hidden="1" x14ac:dyDescent="0.25">
      <c r="A19" s="1"/>
      <c r="B19" s="31"/>
      <c r="C19" s="3"/>
      <c r="D19" s="17"/>
      <c r="E19" s="18"/>
      <c r="F19" s="19" t="s">
        <v>23</v>
      </c>
      <c r="G19" s="19">
        <f>SUM(G8:G17)</f>
        <v>0</v>
      </c>
      <c r="H19" s="19"/>
      <c r="I19" s="19"/>
      <c r="J19" s="19">
        <f>J18/100</f>
        <v>0</v>
      </c>
      <c r="K19" s="3"/>
      <c r="L19" s="1"/>
      <c r="M19" s="1"/>
    </row>
    <row r="20" spans="1:13" s="22" customFormat="1" ht="10.5" customHeight="1" x14ac:dyDescent="0.25">
      <c r="A20" s="20"/>
      <c r="B20" s="31"/>
      <c r="C20" s="21"/>
      <c r="D20" s="21"/>
      <c r="E20" s="21"/>
      <c r="F20" s="21"/>
      <c r="G20" s="21"/>
      <c r="H20" s="21"/>
      <c r="I20" s="21"/>
      <c r="J20" s="21"/>
      <c r="K20" s="21"/>
      <c r="L20" s="20"/>
      <c r="M20" s="20"/>
    </row>
    <row r="21" spans="1:13" s="22" customFormat="1" ht="10.5" customHeight="1" x14ac:dyDescent="0.25">
      <c r="A21" s="20"/>
      <c r="B21" s="26"/>
      <c r="C21" s="20"/>
      <c r="D21" s="20"/>
      <c r="E21" s="20"/>
      <c r="F21" s="20"/>
      <c r="G21" s="20"/>
      <c r="H21" s="20"/>
      <c r="I21" s="20"/>
      <c r="J21" s="20"/>
      <c r="K21" s="20"/>
      <c r="L21" s="20"/>
      <c r="M21" s="20"/>
    </row>
    <row r="22" spans="1:13" s="22" customFormat="1" ht="10.5" customHeight="1" x14ac:dyDescent="0.25">
      <c r="A22" s="20"/>
      <c r="B22" s="26"/>
      <c r="C22" s="20"/>
      <c r="D22" s="20"/>
      <c r="E22" s="20"/>
      <c r="F22" s="20"/>
      <c r="G22" s="20"/>
      <c r="H22" s="20"/>
      <c r="I22" s="20"/>
      <c r="J22" s="20"/>
      <c r="K22" s="20"/>
      <c r="L22" s="20"/>
      <c r="M22" s="20"/>
    </row>
    <row r="23" spans="1:13" s="22" customFormat="1" ht="22.5" customHeight="1" x14ac:dyDescent="0.25">
      <c r="A23" s="20"/>
      <c r="B23" s="26"/>
      <c r="C23" s="54" t="s">
        <v>55</v>
      </c>
      <c r="D23" s="54"/>
      <c r="E23" s="20"/>
      <c r="F23" s="20"/>
      <c r="G23" s="20"/>
      <c r="H23" s="20"/>
      <c r="I23" s="20"/>
      <c r="J23" s="20"/>
      <c r="K23" s="20"/>
      <c r="L23" s="20"/>
      <c r="M23" s="20"/>
    </row>
    <row r="24" spans="1:13" s="22" customFormat="1" ht="10.5" customHeight="1" x14ac:dyDescent="0.25">
      <c r="A24" s="20"/>
      <c r="B24" s="31"/>
      <c r="C24" s="3"/>
      <c r="D24" s="3"/>
      <c r="E24" s="3"/>
      <c r="F24" s="3"/>
      <c r="G24" s="3"/>
      <c r="H24" s="3"/>
      <c r="I24" s="3"/>
      <c r="J24" s="3"/>
      <c r="K24" s="3"/>
      <c r="L24" s="20"/>
      <c r="M24" s="20"/>
    </row>
    <row r="25" spans="1:13" s="22" customFormat="1" ht="157.5" customHeight="1" x14ac:dyDescent="0.25">
      <c r="A25" s="20"/>
      <c r="B25" s="31"/>
      <c r="C25" s="5"/>
      <c r="D25" s="6" t="s">
        <v>54</v>
      </c>
      <c r="E25" s="6" t="s">
        <v>24</v>
      </c>
      <c r="F25" s="6" t="s">
        <v>25</v>
      </c>
      <c r="G25" s="6" t="s">
        <v>26</v>
      </c>
      <c r="H25" s="6" t="s">
        <v>27</v>
      </c>
      <c r="I25" s="7" t="s">
        <v>13</v>
      </c>
      <c r="J25" s="7" t="s">
        <v>13</v>
      </c>
      <c r="K25" s="5"/>
      <c r="L25" s="20"/>
      <c r="M25" s="20"/>
    </row>
    <row r="26" spans="1:13" s="22" customFormat="1" ht="19.5" customHeight="1" x14ac:dyDescent="0.25">
      <c r="A26" s="20"/>
      <c r="B26" s="31"/>
      <c r="C26" s="10"/>
      <c r="D26" s="11" t="s">
        <v>14</v>
      </c>
      <c r="E26" s="11" t="s">
        <v>15</v>
      </c>
      <c r="F26" s="11" t="s">
        <v>16</v>
      </c>
      <c r="G26" s="11" t="s">
        <v>17</v>
      </c>
      <c r="H26" s="11" t="s">
        <v>18</v>
      </c>
      <c r="I26" s="12" t="s">
        <v>19</v>
      </c>
      <c r="J26" s="12" t="s">
        <v>20</v>
      </c>
      <c r="K26" s="10"/>
      <c r="L26" s="20"/>
      <c r="M26" s="20"/>
    </row>
    <row r="27" spans="1:13" s="22" customFormat="1" ht="15.6" customHeight="1" x14ac:dyDescent="0.25">
      <c r="A27" s="20"/>
      <c r="B27" s="31"/>
      <c r="C27" s="3"/>
      <c r="D27" s="38"/>
      <c r="E27" s="39"/>
      <c r="F27" s="39"/>
      <c r="G27" s="39"/>
      <c r="H27" s="15">
        <f>100-G27</f>
        <v>100</v>
      </c>
      <c r="I27" s="16">
        <f>IF(ISNUMBER(F27),((G27*100%)),0)</f>
        <v>0</v>
      </c>
      <c r="J27" s="16">
        <f>F27*I27</f>
        <v>0</v>
      </c>
      <c r="K27" s="3"/>
      <c r="L27" s="20"/>
      <c r="M27" s="20"/>
    </row>
    <row r="28" spans="1:13" s="22" customFormat="1" ht="15.6" customHeight="1" x14ac:dyDescent="0.25">
      <c r="A28" s="20"/>
      <c r="B28" s="31"/>
      <c r="C28" s="3"/>
      <c r="D28" s="38"/>
      <c r="E28" s="39"/>
      <c r="F28" s="39"/>
      <c r="G28" s="39"/>
      <c r="H28" s="15">
        <f>H27-G28</f>
        <v>100</v>
      </c>
      <c r="I28" s="16">
        <f t="shared" ref="I28:I36" si="3">IF(ISNUMBER(F28),((G28*100%)),0)</f>
        <v>0</v>
      </c>
      <c r="J28" s="16">
        <f t="shared" ref="J28:J36" si="4">F28*I28</f>
        <v>0</v>
      </c>
      <c r="K28" s="3"/>
      <c r="L28" s="20"/>
      <c r="M28" s="20"/>
    </row>
    <row r="29" spans="1:13" s="22" customFormat="1" ht="15.6" customHeight="1" x14ac:dyDescent="0.25">
      <c r="A29" s="20"/>
      <c r="B29" s="31"/>
      <c r="C29" s="3"/>
      <c r="D29" s="38"/>
      <c r="E29" s="39"/>
      <c r="F29" s="39"/>
      <c r="G29" s="39"/>
      <c r="H29" s="15">
        <f t="shared" ref="H29:H36" si="5">H28-G29</f>
        <v>100</v>
      </c>
      <c r="I29" s="16">
        <f t="shared" si="3"/>
        <v>0</v>
      </c>
      <c r="J29" s="16">
        <f t="shared" si="4"/>
        <v>0</v>
      </c>
      <c r="K29" s="3"/>
      <c r="L29" s="20"/>
      <c r="M29" s="20"/>
    </row>
    <row r="30" spans="1:13" s="22" customFormat="1" ht="15.6" customHeight="1" x14ac:dyDescent="0.25">
      <c r="A30" s="20"/>
      <c r="B30" s="31"/>
      <c r="C30" s="3"/>
      <c r="D30" s="38"/>
      <c r="E30" s="39"/>
      <c r="F30" s="39"/>
      <c r="G30" s="39"/>
      <c r="H30" s="15">
        <f t="shared" si="5"/>
        <v>100</v>
      </c>
      <c r="I30" s="16">
        <f t="shared" si="3"/>
        <v>0</v>
      </c>
      <c r="J30" s="16">
        <f t="shared" si="4"/>
        <v>0</v>
      </c>
      <c r="K30" s="3"/>
      <c r="L30" s="20"/>
      <c r="M30" s="20"/>
    </row>
    <row r="31" spans="1:13" s="22" customFormat="1" ht="15.6" customHeight="1" x14ac:dyDescent="0.25">
      <c r="A31" s="20"/>
      <c r="B31" s="31"/>
      <c r="C31" s="3"/>
      <c r="D31" s="38"/>
      <c r="E31" s="39"/>
      <c r="F31" s="39"/>
      <c r="G31" s="39"/>
      <c r="H31" s="15">
        <f t="shared" si="5"/>
        <v>100</v>
      </c>
      <c r="I31" s="16">
        <f t="shared" si="3"/>
        <v>0</v>
      </c>
      <c r="J31" s="16">
        <f t="shared" si="4"/>
        <v>0</v>
      </c>
      <c r="K31" s="3"/>
      <c r="L31" s="20"/>
      <c r="M31" s="20"/>
    </row>
    <row r="32" spans="1:13" s="22" customFormat="1" ht="15.6" customHeight="1" x14ac:dyDescent="0.25">
      <c r="A32" s="20"/>
      <c r="B32" s="31"/>
      <c r="C32" s="3"/>
      <c r="D32" s="38"/>
      <c r="E32" s="39"/>
      <c r="F32" s="39"/>
      <c r="G32" s="39"/>
      <c r="H32" s="15">
        <f t="shared" si="5"/>
        <v>100</v>
      </c>
      <c r="I32" s="16">
        <f t="shared" si="3"/>
        <v>0</v>
      </c>
      <c r="J32" s="16">
        <f t="shared" si="4"/>
        <v>0</v>
      </c>
      <c r="K32" s="3"/>
      <c r="L32" s="20"/>
      <c r="M32" s="20"/>
    </row>
    <row r="33" spans="1:13" s="22" customFormat="1" ht="15.6" customHeight="1" x14ac:dyDescent="0.25">
      <c r="A33" s="20"/>
      <c r="B33" s="31"/>
      <c r="C33" s="3"/>
      <c r="D33" s="38"/>
      <c r="E33" s="39"/>
      <c r="F33" s="39"/>
      <c r="G33" s="39"/>
      <c r="H33" s="15">
        <f t="shared" si="5"/>
        <v>100</v>
      </c>
      <c r="I33" s="16">
        <f t="shared" si="3"/>
        <v>0</v>
      </c>
      <c r="J33" s="16">
        <f t="shared" si="4"/>
        <v>0</v>
      </c>
      <c r="K33" s="3"/>
      <c r="L33" s="20"/>
      <c r="M33" s="20"/>
    </row>
    <row r="34" spans="1:13" s="22" customFormat="1" ht="15.6" customHeight="1" x14ac:dyDescent="0.25">
      <c r="A34" s="20"/>
      <c r="B34" s="31"/>
      <c r="C34" s="3"/>
      <c r="D34" s="38"/>
      <c r="E34" s="39"/>
      <c r="F34" s="39"/>
      <c r="G34" s="39"/>
      <c r="H34" s="15">
        <f t="shared" si="5"/>
        <v>100</v>
      </c>
      <c r="I34" s="16">
        <f t="shared" si="3"/>
        <v>0</v>
      </c>
      <c r="J34" s="16">
        <f t="shared" si="4"/>
        <v>0</v>
      </c>
      <c r="K34" s="3"/>
      <c r="L34" s="20"/>
      <c r="M34" s="20"/>
    </row>
    <row r="35" spans="1:13" s="22" customFormat="1" ht="15.6" customHeight="1" x14ac:dyDescent="0.25">
      <c r="A35" s="20"/>
      <c r="B35" s="31"/>
      <c r="C35" s="3"/>
      <c r="D35" s="38"/>
      <c r="E35" s="39"/>
      <c r="F35" s="39"/>
      <c r="G35" s="39"/>
      <c r="H35" s="15">
        <f t="shared" si="5"/>
        <v>100</v>
      </c>
      <c r="I35" s="16">
        <f t="shared" si="3"/>
        <v>0</v>
      </c>
      <c r="J35" s="16">
        <f t="shared" si="4"/>
        <v>0</v>
      </c>
      <c r="K35" s="3"/>
      <c r="L35" s="20"/>
      <c r="M35" s="20"/>
    </row>
    <row r="36" spans="1:13" s="22" customFormat="1" ht="15.6" customHeight="1" x14ac:dyDescent="0.25">
      <c r="A36" s="20"/>
      <c r="B36" s="31"/>
      <c r="C36" s="3"/>
      <c r="D36" s="38"/>
      <c r="E36" s="39"/>
      <c r="F36" s="39"/>
      <c r="G36" s="39"/>
      <c r="H36" s="15">
        <f t="shared" si="5"/>
        <v>100</v>
      </c>
      <c r="I36" s="16">
        <f t="shared" si="3"/>
        <v>0</v>
      </c>
      <c r="J36" s="16">
        <f t="shared" si="4"/>
        <v>0</v>
      </c>
      <c r="K36" s="3"/>
      <c r="L36" s="20"/>
      <c r="M36" s="20"/>
    </row>
    <row r="37" spans="1:13" s="22" customFormat="1" ht="15.6" hidden="1" customHeight="1" x14ac:dyDescent="0.25">
      <c r="A37" s="20"/>
      <c r="B37" s="31"/>
      <c r="C37" s="3"/>
      <c r="D37" s="17"/>
      <c r="E37" s="18"/>
      <c r="F37" s="19" t="s">
        <v>21</v>
      </c>
      <c r="G37" s="19" t="s">
        <v>22</v>
      </c>
      <c r="H37" s="19"/>
      <c r="I37" s="19">
        <f>SUM(I27:I36)</f>
        <v>0</v>
      </c>
      <c r="J37" s="19">
        <f>SUM(J27:J36)</f>
        <v>0</v>
      </c>
      <c r="K37" s="3"/>
      <c r="L37" s="20"/>
      <c r="M37" s="20"/>
    </row>
    <row r="38" spans="1:13" s="1" customFormat="1" ht="33.6" hidden="1" customHeight="1" x14ac:dyDescent="0.25">
      <c r="B38" s="31"/>
      <c r="C38" s="3"/>
      <c r="D38" s="17"/>
      <c r="E38" s="18"/>
      <c r="F38" s="19" t="s">
        <v>23</v>
      </c>
      <c r="G38" s="19">
        <f>SUM(G27:G36)</f>
        <v>0</v>
      </c>
      <c r="H38" s="19"/>
      <c r="I38" s="19"/>
      <c r="J38" s="19">
        <f>J37/100</f>
        <v>0</v>
      </c>
      <c r="K38" s="3"/>
    </row>
    <row r="39" spans="1:13" s="1" customFormat="1" ht="12.6" customHeight="1" x14ac:dyDescent="0.25">
      <c r="B39" s="31"/>
      <c r="C39" s="21"/>
      <c r="D39" s="21"/>
      <c r="E39" s="21"/>
      <c r="F39" s="21"/>
      <c r="G39" s="21"/>
      <c r="H39" s="21"/>
      <c r="I39" s="21"/>
      <c r="J39" s="21"/>
      <c r="K39" s="21"/>
    </row>
    <row r="40" spans="1:13" s="1" customFormat="1" ht="33.75" customHeight="1" thickBot="1" x14ac:dyDescent="0.3"/>
    <row r="41" spans="1:13" s="1" customFormat="1" ht="42" customHeight="1" x14ac:dyDescent="0.25">
      <c r="D41" s="52" t="s">
        <v>28</v>
      </c>
      <c r="E41" s="53"/>
      <c r="G41" s="23"/>
      <c r="H41" s="23"/>
      <c r="I41" s="23"/>
      <c r="J41" s="23"/>
      <c r="K41" s="23"/>
      <c r="L41" s="23"/>
    </row>
    <row r="42" spans="1:13" s="1" customFormat="1" ht="51" customHeight="1" x14ac:dyDescent="0.25">
      <c r="D42" s="32" t="s">
        <v>29</v>
      </c>
      <c r="E42" s="42" t="str">
        <f>IF(G19+G38=200,(J18+J37)/(I18+I37),"")</f>
        <v/>
      </c>
      <c r="F42" s="24"/>
      <c r="G42" s="23"/>
      <c r="H42" s="23"/>
      <c r="I42" s="23"/>
      <c r="J42" s="23"/>
      <c r="K42" s="23"/>
      <c r="L42" s="23"/>
    </row>
    <row r="43" spans="1:13" s="1" customFormat="1" ht="39.6" customHeight="1" thickBot="1" x14ac:dyDescent="0.3">
      <c r="D43" s="34" t="s">
        <v>30</v>
      </c>
      <c r="E43" s="35" t="str">
        <f>IF(E42="","",IF(AND(E42&lt;40),(""),IF(AND(E42&gt;=40,E42&lt;=49.9),("3rd"),IF(AND(E42&gt;=50,E42&lt;=59.9),("2:2"),(IF(AND(E42&gt;=60,E42&lt;=69.9),("2:1"),(IF(E42&gt;=70,("1st")))))))))</f>
        <v/>
      </c>
      <c r="F43" s="24"/>
      <c r="G43" s="23"/>
      <c r="H43" s="23"/>
      <c r="I43" s="23"/>
      <c r="J43" s="23"/>
      <c r="K43" s="23"/>
      <c r="L43" s="23"/>
    </row>
    <row r="44" spans="1:13" s="1" customFormat="1" ht="33.75" customHeight="1" x14ac:dyDescent="0.25"/>
    <row r="45" spans="1:13" s="1" customFormat="1" ht="21.95" customHeight="1" x14ac:dyDescent="0.25">
      <c r="D45" s="50"/>
      <c r="E45" s="50"/>
    </row>
    <row r="46" spans="1:13" ht="21.95" customHeight="1" x14ac:dyDescent="0.25">
      <c r="A46" s="1"/>
      <c r="B46" s="26"/>
      <c r="C46" s="1"/>
      <c r="D46" s="51"/>
      <c r="E46" s="51"/>
      <c r="F46" s="25"/>
      <c r="G46" s="25"/>
      <c r="H46" s="25"/>
      <c r="I46" s="25"/>
      <c r="J46" s="25"/>
      <c r="K46" s="1"/>
      <c r="L46" s="1"/>
      <c r="M46" s="1"/>
    </row>
    <row r="47" spans="1:13" ht="21.95" customHeight="1" x14ac:dyDescent="0.25">
      <c r="A47" s="1"/>
      <c r="B47" s="26"/>
      <c r="C47" s="1"/>
      <c r="D47" s="1"/>
      <c r="E47" s="1"/>
      <c r="F47" s="1"/>
      <c r="G47" s="1"/>
      <c r="H47" s="1"/>
      <c r="I47" s="1"/>
      <c r="J47" s="1"/>
      <c r="K47" s="1"/>
      <c r="L47" s="1"/>
      <c r="M47" s="1"/>
    </row>
    <row r="48" spans="1:13" ht="21.95" hidden="1" customHeight="1" x14ac:dyDescent="0.25">
      <c r="A48" s="1"/>
      <c r="B48" s="1"/>
      <c r="C48" s="1"/>
      <c r="D48" s="1"/>
      <c r="E48" s="1"/>
      <c r="F48" s="1"/>
      <c r="G48" s="1"/>
      <c r="H48" s="1"/>
      <c r="I48" s="1"/>
      <c r="J48" s="1"/>
      <c r="K48" s="1"/>
      <c r="L48" s="1"/>
    </row>
  </sheetData>
  <sheetProtection algorithmName="SHA-512" hashValue="y1rlleoKnOYP3EeXtWoNr4umRjjmMbo2Ej7Gb37o1+aD2yjB2efGdUi5NVGORzX63FXXQQGlsxBu8xr10rhNhg==" saltValue="dLj2fJVIWMEhEwbS0lfqnA==" spinCount="100000" sheet="1" objects="1" scenarios="1"/>
  <mergeCells count="8">
    <mergeCell ref="D2:J2"/>
    <mergeCell ref="D3:F3"/>
    <mergeCell ref="D1:H1"/>
    <mergeCell ref="D45:E45"/>
    <mergeCell ref="D46:E46"/>
    <mergeCell ref="D41:E41"/>
    <mergeCell ref="C23:D23"/>
    <mergeCell ref="C4:D4"/>
  </mergeCells>
  <dataValidations count="1">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for this section (100 credits)" sqref="G8:G17 G27:G36" xr:uid="{4B5DAFF1-2E3B-47D6-A3EA-C3B2EC0267C5}">
      <formula1>H8&gt;=0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A844-F593-48B3-886E-BF31750DCDC3}">
  <dimension ref="A1:M49"/>
  <sheetViews>
    <sheetView topLeftCell="B1" workbookViewId="0">
      <selection activeCell="E35" sqref="E35"/>
    </sheetView>
  </sheetViews>
  <sheetFormatPr defaultColWidth="0" defaultRowHeight="15.75" zeroHeight="1" x14ac:dyDescent="0.25"/>
  <cols>
    <col min="1" max="1" width="8.625" customWidth="1"/>
    <col min="2" max="2" width="1.5" style="2" customWidth="1"/>
    <col min="3" max="3" width="42.75" style="2" customWidth="1"/>
    <col min="4" max="4" width="17.75" style="2" customWidth="1"/>
    <col min="5" max="5" width="18.875" style="2" customWidth="1"/>
    <col min="6" max="6" width="26" style="2" customWidth="1"/>
    <col min="7" max="7" width="16.25" style="2" customWidth="1"/>
    <col min="8" max="9" width="15" style="2" hidden="1" customWidth="1"/>
    <col min="10" max="10" width="36.125" style="2" customWidth="1"/>
    <col min="11" max="11" width="1.625" style="2" customWidth="1"/>
    <col min="12" max="12" width="6.875" style="2" customWidth="1"/>
    <col min="13" max="13" width="8.625" hidden="1" customWidth="1"/>
    <col min="14" max="16384" width="8.625" hidden="1"/>
  </cols>
  <sheetData>
    <row r="1" spans="1:13" ht="51" customHeight="1" x14ac:dyDescent="0.25">
      <c r="A1" s="28"/>
      <c r="B1" s="1"/>
      <c r="C1" s="55" t="s">
        <v>31</v>
      </c>
      <c r="D1" s="47"/>
      <c r="E1" s="47"/>
      <c r="F1" s="47"/>
      <c r="G1" s="47"/>
      <c r="H1" s="29"/>
      <c r="I1" s="29"/>
      <c r="J1" s="29"/>
      <c r="K1" s="29"/>
      <c r="L1" s="29"/>
      <c r="M1" s="28"/>
    </row>
    <row r="2" spans="1:13" x14ac:dyDescent="0.25">
      <c r="A2" s="28"/>
      <c r="B2" s="1"/>
      <c r="C2" s="48" t="s">
        <v>32</v>
      </c>
      <c r="D2" s="48"/>
      <c r="E2" s="48"/>
      <c r="F2" s="48"/>
      <c r="G2" s="48"/>
      <c r="H2" s="48"/>
      <c r="I2" s="48"/>
      <c r="J2" s="45"/>
      <c r="K2" s="44"/>
      <c r="L2" s="44"/>
      <c r="M2" s="28"/>
    </row>
    <row r="3" spans="1:13" x14ac:dyDescent="0.25">
      <c r="A3" s="28"/>
      <c r="B3" s="1"/>
      <c r="C3" s="48"/>
      <c r="D3" s="48"/>
      <c r="E3" s="48"/>
      <c r="F3" s="45" t="s">
        <v>8</v>
      </c>
      <c r="G3" s="45"/>
      <c r="H3" s="45"/>
      <c r="I3" s="45"/>
      <c r="J3" s="45"/>
      <c r="K3" s="1"/>
      <c r="L3" s="1"/>
      <c r="M3" s="28"/>
    </row>
    <row r="4" spans="1:13" ht="18" x14ac:dyDescent="0.25">
      <c r="A4" s="28"/>
      <c r="B4" s="54" t="s">
        <v>52</v>
      </c>
      <c r="C4" s="54"/>
      <c r="D4" s="30"/>
      <c r="E4" s="1"/>
      <c r="F4" s="1"/>
      <c r="G4" s="1"/>
      <c r="H4" s="1"/>
      <c r="I4" s="1"/>
      <c r="J4" s="1"/>
      <c r="K4" s="1"/>
      <c r="L4" s="1"/>
      <c r="M4" s="28"/>
    </row>
    <row r="5" spans="1:13" x14ac:dyDescent="0.25">
      <c r="A5" s="28"/>
      <c r="B5" s="3"/>
      <c r="C5" s="3"/>
      <c r="D5" s="3"/>
      <c r="E5" s="3"/>
      <c r="F5" s="3"/>
      <c r="G5" s="3"/>
      <c r="H5" s="3"/>
      <c r="I5" s="3"/>
      <c r="J5" s="3"/>
      <c r="K5" s="3"/>
      <c r="L5" s="1"/>
      <c r="M5" s="28"/>
    </row>
    <row r="6" spans="1:13" ht="126.75" x14ac:dyDescent="0.25">
      <c r="A6" s="28"/>
      <c r="B6" s="5"/>
      <c r="C6" s="6" t="s">
        <v>53</v>
      </c>
      <c r="D6" s="6" t="s">
        <v>9</v>
      </c>
      <c r="E6" s="6" t="s">
        <v>10</v>
      </c>
      <c r="F6" s="6" t="s">
        <v>11</v>
      </c>
      <c r="G6" s="6" t="s">
        <v>12</v>
      </c>
      <c r="H6" s="7" t="s">
        <v>13</v>
      </c>
      <c r="I6" s="7" t="s">
        <v>13</v>
      </c>
      <c r="J6" s="43" t="s">
        <v>33</v>
      </c>
      <c r="K6" s="5"/>
      <c r="L6" s="4"/>
      <c r="M6" s="28"/>
    </row>
    <row r="7" spans="1:13" x14ac:dyDescent="0.25">
      <c r="A7" s="28"/>
      <c r="B7" s="10"/>
      <c r="C7" s="11" t="s">
        <v>14</v>
      </c>
      <c r="D7" s="11" t="s">
        <v>15</v>
      </c>
      <c r="E7" s="11" t="s">
        <v>16</v>
      </c>
      <c r="F7" s="11" t="s">
        <v>17</v>
      </c>
      <c r="G7" s="11" t="s">
        <v>18</v>
      </c>
      <c r="H7" s="12" t="s">
        <v>19</v>
      </c>
      <c r="I7" s="12" t="s">
        <v>20</v>
      </c>
      <c r="J7" s="12"/>
      <c r="K7" s="10"/>
      <c r="L7" s="9"/>
      <c r="M7" s="28"/>
    </row>
    <row r="8" spans="1:13" x14ac:dyDescent="0.25">
      <c r="A8" s="28"/>
      <c r="B8" s="3"/>
      <c r="C8" s="14" t="s">
        <v>34</v>
      </c>
      <c r="D8" s="15">
        <v>30</v>
      </c>
      <c r="E8" s="15">
        <v>74</v>
      </c>
      <c r="F8" s="15">
        <v>30</v>
      </c>
      <c r="G8" s="15">
        <f>100-F8</f>
        <v>70</v>
      </c>
      <c r="H8" s="16">
        <f>(F8*3)*100%</f>
        <v>90</v>
      </c>
      <c r="I8" s="16">
        <f>E8*H8</f>
        <v>6660</v>
      </c>
      <c r="J8" s="16"/>
      <c r="K8" s="3"/>
      <c r="L8" s="1"/>
      <c r="M8" s="28"/>
    </row>
    <row r="9" spans="1:13" x14ac:dyDescent="0.25">
      <c r="A9" s="28"/>
      <c r="B9" s="3"/>
      <c r="C9" s="14" t="s">
        <v>35</v>
      </c>
      <c r="D9" s="15">
        <v>30</v>
      </c>
      <c r="E9" s="15">
        <v>68</v>
      </c>
      <c r="F9" s="15">
        <v>30</v>
      </c>
      <c r="G9" s="15">
        <f>G8-F9</f>
        <v>40</v>
      </c>
      <c r="H9" s="16">
        <f t="shared" ref="H9:H11" si="0">(F9*3)*100%</f>
        <v>90</v>
      </c>
      <c r="I9" s="16">
        <f t="shared" ref="I9:I11" si="1">E9*H9</f>
        <v>6120</v>
      </c>
      <c r="J9" s="16"/>
      <c r="K9" s="3"/>
      <c r="L9" s="1"/>
      <c r="M9" s="28"/>
    </row>
    <row r="10" spans="1:13" x14ac:dyDescent="0.25">
      <c r="A10" s="28"/>
      <c r="B10" s="3"/>
      <c r="C10" s="14" t="s">
        <v>36</v>
      </c>
      <c r="D10" s="27">
        <v>30</v>
      </c>
      <c r="E10" s="15">
        <v>65</v>
      </c>
      <c r="F10" s="15">
        <v>30</v>
      </c>
      <c r="G10" s="15">
        <f t="shared" ref="G10:G11" si="2">G9-F10</f>
        <v>10</v>
      </c>
      <c r="H10" s="16">
        <f t="shared" si="0"/>
        <v>90</v>
      </c>
      <c r="I10" s="16">
        <f t="shared" si="1"/>
        <v>5850</v>
      </c>
      <c r="J10" s="16"/>
      <c r="K10" s="3"/>
      <c r="L10" s="1"/>
      <c r="M10" s="28"/>
    </row>
    <row r="11" spans="1:13" ht="63" x14ac:dyDescent="0.25">
      <c r="A11" s="28"/>
      <c r="B11" s="3"/>
      <c r="C11" s="14" t="s">
        <v>37</v>
      </c>
      <c r="D11" s="15">
        <v>30</v>
      </c>
      <c r="E11" s="15">
        <v>63</v>
      </c>
      <c r="F11" s="15">
        <v>10</v>
      </c>
      <c r="G11" s="15">
        <f t="shared" si="2"/>
        <v>0</v>
      </c>
      <c r="H11" s="16">
        <f t="shared" si="0"/>
        <v>30</v>
      </c>
      <c r="I11" s="16">
        <f t="shared" si="1"/>
        <v>1890</v>
      </c>
      <c r="J11" s="37" t="s">
        <v>38</v>
      </c>
      <c r="K11" s="3"/>
      <c r="L11" s="1"/>
      <c r="M11" s="28"/>
    </row>
    <row r="12" spans="1:13" hidden="1" x14ac:dyDescent="0.25">
      <c r="A12" s="28"/>
      <c r="B12" s="3"/>
      <c r="C12" s="17"/>
      <c r="D12" s="18"/>
      <c r="E12" s="19" t="s">
        <v>21</v>
      </c>
      <c r="F12" s="19" t="s">
        <v>22</v>
      </c>
      <c r="G12" s="19"/>
      <c r="H12" s="19">
        <f>SUM(H8:H11)</f>
        <v>300</v>
      </c>
      <c r="I12" s="19">
        <f>SUM(I8:I11)</f>
        <v>20520</v>
      </c>
      <c r="J12" s="19"/>
      <c r="K12" s="3"/>
      <c r="L12" s="1"/>
      <c r="M12" s="28"/>
    </row>
    <row r="13" spans="1:13" hidden="1" x14ac:dyDescent="0.25">
      <c r="A13" s="28"/>
      <c r="B13" s="3"/>
      <c r="C13" s="17"/>
      <c r="D13" s="18"/>
      <c r="E13" s="19" t="s">
        <v>23</v>
      </c>
      <c r="F13" s="19">
        <f>SUM(F8:F11)</f>
        <v>100</v>
      </c>
      <c r="G13" s="19"/>
      <c r="H13" s="19"/>
      <c r="I13" s="19">
        <f>I12/100</f>
        <v>205.2</v>
      </c>
      <c r="J13" s="19"/>
      <c r="K13" s="3"/>
      <c r="L13" s="1"/>
      <c r="M13" s="28"/>
    </row>
    <row r="14" spans="1:13" ht="23.25" x14ac:dyDescent="0.25">
      <c r="A14" s="28"/>
      <c r="B14" s="21"/>
      <c r="C14" s="21"/>
      <c r="D14" s="21"/>
      <c r="E14" s="21"/>
      <c r="F14" s="21"/>
      <c r="G14" s="21"/>
      <c r="H14" s="21"/>
      <c r="I14" s="21"/>
      <c r="J14" s="21"/>
      <c r="K14" s="21"/>
      <c r="L14" s="20"/>
      <c r="M14" s="28"/>
    </row>
    <row r="15" spans="1:13" ht="23.25" x14ac:dyDescent="0.25">
      <c r="A15" s="28"/>
      <c r="B15" s="20"/>
      <c r="C15" s="20"/>
      <c r="D15" s="20"/>
      <c r="E15" s="20"/>
      <c r="F15" s="20"/>
      <c r="G15" s="20"/>
      <c r="H15" s="20"/>
      <c r="I15" s="20"/>
      <c r="J15" s="20"/>
      <c r="K15" s="20"/>
      <c r="L15" s="20"/>
      <c r="M15" s="28"/>
    </row>
    <row r="16" spans="1:13" ht="23.25" x14ac:dyDescent="0.25">
      <c r="A16" s="28"/>
      <c r="B16" s="20"/>
      <c r="C16" s="20"/>
      <c r="D16" s="20"/>
      <c r="E16" s="20"/>
      <c r="F16" s="20"/>
      <c r="G16" s="20"/>
      <c r="H16" s="20"/>
      <c r="I16" s="20"/>
      <c r="J16" s="20"/>
      <c r="K16" s="20"/>
      <c r="L16" s="20"/>
      <c r="M16" s="28"/>
    </row>
    <row r="17" spans="1:13" ht="23.25" x14ac:dyDescent="0.25">
      <c r="A17" s="28"/>
      <c r="B17" s="54" t="s">
        <v>55</v>
      </c>
      <c r="C17" s="54"/>
      <c r="D17" s="20"/>
      <c r="E17" s="20"/>
      <c r="F17" s="20"/>
      <c r="G17" s="20"/>
      <c r="H17" s="20"/>
      <c r="I17" s="20"/>
      <c r="J17" s="20"/>
      <c r="K17" s="20"/>
      <c r="L17" s="20"/>
      <c r="M17" s="28"/>
    </row>
    <row r="18" spans="1:13" ht="23.25" x14ac:dyDescent="0.25">
      <c r="A18" s="28"/>
      <c r="B18" s="3"/>
      <c r="C18" s="3"/>
      <c r="D18" s="3"/>
      <c r="E18" s="3"/>
      <c r="F18" s="3"/>
      <c r="G18" s="3"/>
      <c r="H18" s="3"/>
      <c r="I18" s="3"/>
      <c r="J18" s="3"/>
      <c r="K18" s="3"/>
      <c r="L18" s="20"/>
      <c r="M18" s="28"/>
    </row>
    <row r="19" spans="1:13" ht="126.75" x14ac:dyDescent="0.25">
      <c r="A19" s="28"/>
      <c r="B19" s="5"/>
      <c r="C19" s="6" t="s">
        <v>54</v>
      </c>
      <c r="D19" s="6" t="s">
        <v>24</v>
      </c>
      <c r="E19" s="6" t="s">
        <v>39</v>
      </c>
      <c r="F19" s="6" t="s">
        <v>26</v>
      </c>
      <c r="G19" s="6" t="s">
        <v>27</v>
      </c>
      <c r="H19" s="7" t="s">
        <v>13</v>
      </c>
      <c r="I19" s="7" t="s">
        <v>13</v>
      </c>
      <c r="J19" s="43" t="s">
        <v>33</v>
      </c>
      <c r="K19" s="5"/>
      <c r="L19" s="20"/>
      <c r="M19" s="28"/>
    </row>
    <row r="20" spans="1:13" ht="23.25" x14ac:dyDescent="0.25">
      <c r="A20" s="28"/>
      <c r="B20" s="10"/>
      <c r="C20" s="11" t="s">
        <v>14</v>
      </c>
      <c r="D20" s="11" t="s">
        <v>15</v>
      </c>
      <c r="E20" s="11" t="s">
        <v>16</v>
      </c>
      <c r="F20" s="11" t="s">
        <v>17</v>
      </c>
      <c r="G20" s="11" t="s">
        <v>18</v>
      </c>
      <c r="H20" s="12" t="s">
        <v>19</v>
      </c>
      <c r="I20" s="12" t="s">
        <v>20</v>
      </c>
      <c r="J20" s="12"/>
      <c r="K20" s="10"/>
      <c r="L20" s="20"/>
      <c r="M20" s="28"/>
    </row>
    <row r="21" spans="1:13" ht="35.1" customHeight="1" x14ac:dyDescent="0.25">
      <c r="A21" s="28"/>
      <c r="B21" s="3"/>
      <c r="C21" s="36" t="s">
        <v>40</v>
      </c>
      <c r="D21" s="15">
        <v>15</v>
      </c>
      <c r="E21" s="15">
        <v>70</v>
      </c>
      <c r="F21" s="15">
        <v>15</v>
      </c>
      <c r="G21" s="15">
        <f>100-F21</f>
        <v>85</v>
      </c>
      <c r="H21" s="16">
        <f>F21*100%</f>
        <v>15</v>
      </c>
      <c r="I21" s="16">
        <f>E21*H21</f>
        <v>1050</v>
      </c>
      <c r="J21" s="37"/>
      <c r="K21" s="3"/>
      <c r="L21" s="20"/>
      <c r="M21" s="28"/>
    </row>
    <row r="22" spans="1:13" ht="15.6" customHeight="1" x14ac:dyDescent="0.25">
      <c r="A22" s="28"/>
      <c r="B22" s="3"/>
      <c r="C22" s="14" t="s">
        <v>41</v>
      </c>
      <c r="D22" s="15">
        <v>30</v>
      </c>
      <c r="E22" s="15">
        <v>66</v>
      </c>
      <c r="F22" s="15">
        <v>30</v>
      </c>
      <c r="G22" s="15">
        <f>G21-F22</f>
        <v>55</v>
      </c>
      <c r="H22" s="16">
        <f t="shared" ref="H22:H27" si="3">F22*100%</f>
        <v>30</v>
      </c>
      <c r="I22" s="16">
        <f t="shared" ref="I22:I27" si="4">E22*H22</f>
        <v>1980</v>
      </c>
      <c r="J22" s="16"/>
      <c r="K22" s="3"/>
      <c r="L22" s="20"/>
      <c r="M22" s="28"/>
    </row>
    <row r="23" spans="1:13" ht="64.5" customHeight="1" x14ac:dyDescent="0.25">
      <c r="A23" s="28"/>
      <c r="B23" s="3"/>
      <c r="C23" s="14" t="s">
        <v>37</v>
      </c>
      <c r="D23" s="15">
        <v>30</v>
      </c>
      <c r="E23" s="15">
        <v>63</v>
      </c>
      <c r="F23" s="15">
        <v>20</v>
      </c>
      <c r="G23" s="15">
        <f t="shared" ref="G23:G27" si="5">G22-F23</f>
        <v>35</v>
      </c>
      <c r="H23" s="16">
        <f>F23*100%</f>
        <v>20</v>
      </c>
      <c r="I23" s="16">
        <f>E23*H23</f>
        <v>1260</v>
      </c>
      <c r="J23" s="37" t="s">
        <v>42</v>
      </c>
      <c r="K23" s="3"/>
      <c r="L23" s="20"/>
      <c r="M23" s="28"/>
    </row>
    <row r="24" spans="1:13" ht="15.6" customHeight="1" x14ac:dyDescent="0.25">
      <c r="A24" s="28"/>
      <c r="B24" s="3"/>
      <c r="C24" s="14" t="s">
        <v>43</v>
      </c>
      <c r="D24" s="15">
        <v>15</v>
      </c>
      <c r="E24" s="15">
        <v>58</v>
      </c>
      <c r="F24" s="15">
        <v>15</v>
      </c>
      <c r="G24" s="15">
        <f t="shared" si="5"/>
        <v>20</v>
      </c>
      <c r="H24" s="16">
        <f t="shared" si="3"/>
        <v>15</v>
      </c>
      <c r="I24" s="16">
        <f t="shared" si="4"/>
        <v>870</v>
      </c>
      <c r="J24" s="16"/>
      <c r="K24" s="3"/>
      <c r="L24" s="20"/>
      <c r="M24" s="28"/>
    </row>
    <row r="25" spans="1:13" ht="15.6" customHeight="1" x14ac:dyDescent="0.25">
      <c r="A25" s="28"/>
      <c r="B25" s="3"/>
      <c r="C25" s="14" t="s">
        <v>44</v>
      </c>
      <c r="D25" s="15">
        <v>15</v>
      </c>
      <c r="E25" s="15">
        <v>56</v>
      </c>
      <c r="F25" s="15">
        <v>15</v>
      </c>
      <c r="G25" s="15">
        <f t="shared" si="5"/>
        <v>5</v>
      </c>
      <c r="H25" s="16">
        <f t="shared" si="3"/>
        <v>15</v>
      </c>
      <c r="I25" s="16">
        <f t="shared" si="4"/>
        <v>840</v>
      </c>
      <c r="J25" s="16"/>
      <c r="K25" s="3"/>
      <c r="L25" s="20"/>
      <c r="M25" s="28"/>
    </row>
    <row r="26" spans="1:13" ht="36.6" customHeight="1" x14ac:dyDescent="0.25">
      <c r="A26" s="28"/>
      <c r="B26" s="3"/>
      <c r="C26" s="14" t="s">
        <v>45</v>
      </c>
      <c r="D26" s="15">
        <v>15</v>
      </c>
      <c r="E26" s="15">
        <v>56</v>
      </c>
      <c r="F26" s="15">
        <v>5</v>
      </c>
      <c r="G26" s="15">
        <f t="shared" si="5"/>
        <v>0</v>
      </c>
      <c r="H26" s="16">
        <f t="shared" si="3"/>
        <v>5</v>
      </c>
      <c r="I26" s="16">
        <f t="shared" si="4"/>
        <v>280</v>
      </c>
      <c r="J26" s="37" t="s">
        <v>46</v>
      </c>
      <c r="K26" s="3"/>
      <c r="L26" s="20"/>
      <c r="M26" s="28"/>
    </row>
    <row r="27" spans="1:13" ht="49.5" customHeight="1" x14ac:dyDescent="0.25">
      <c r="A27" s="28"/>
      <c r="B27" s="3"/>
      <c r="C27" s="14" t="s">
        <v>47</v>
      </c>
      <c r="D27" s="15">
        <v>15</v>
      </c>
      <c r="E27" s="15">
        <v>52</v>
      </c>
      <c r="F27" s="15">
        <v>0</v>
      </c>
      <c r="G27" s="15">
        <f t="shared" si="5"/>
        <v>0</v>
      </c>
      <c r="H27" s="16">
        <f t="shared" si="3"/>
        <v>0</v>
      </c>
      <c r="I27" s="16">
        <f t="shared" si="4"/>
        <v>0</v>
      </c>
      <c r="J27" s="37" t="s">
        <v>48</v>
      </c>
      <c r="K27" s="3"/>
      <c r="L27" s="20"/>
      <c r="M27" s="28"/>
    </row>
    <row r="28" spans="1:13" ht="23.25" hidden="1" x14ac:dyDescent="0.25">
      <c r="A28" s="28"/>
      <c r="B28" s="3"/>
      <c r="C28" s="17"/>
      <c r="D28" s="18"/>
      <c r="E28" s="19" t="s">
        <v>21</v>
      </c>
      <c r="F28" s="19" t="s">
        <v>22</v>
      </c>
      <c r="G28" s="19"/>
      <c r="H28" s="19">
        <f>SUM(H21:H27)</f>
        <v>100</v>
      </c>
      <c r="I28" s="19">
        <f>SUM(I21:I27)</f>
        <v>6280</v>
      </c>
      <c r="J28" s="19"/>
      <c r="K28" s="3"/>
      <c r="L28" s="20"/>
      <c r="M28" s="28"/>
    </row>
    <row r="29" spans="1:13" hidden="1" x14ac:dyDescent="0.25">
      <c r="A29" s="28"/>
      <c r="B29" s="3"/>
      <c r="C29" s="17"/>
      <c r="D29" s="18"/>
      <c r="E29" s="19" t="s">
        <v>23</v>
      </c>
      <c r="F29" s="19">
        <f>SUM(F21:F27)</f>
        <v>100</v>
      </c>
      <c r="G29" s="19"/>
      <c r="H29" s="19"/>
      <c r="I29" s="19">
        <f>I28/100</f>
        <v>62.8</v>
      </c>
      <c r="J29" s="19"/>
      <c r="K29" s="3"/>
      <c r="L29" s="1"/>
      <c r="M29" s="28"/>
    </row>
    <row r="30" spans="1:13" ht="23.25" x14ac:dyDescent="0.25">
      <c r="A30" s="28"/>
      <c r="B30" s="21"/>
      <c r="C30" s="21"/>
      <c r="D30" s="21"/>
      <c r="E30" s="21"/>
      <c r="F30" s="21"/>
      <c r="G30" s="21"/>
      <c r="H30" s="21"/>
      <c r="I30" s="21"/>
      <c r="J30" s="21"/>
      <c r="K30" s="21"/>
      <c r="L30" s="1"/>
      <c r="M30" s="28"/>
    </row>
    <row r="31" spans="1:13" ht="16.5" thickBot="1" x14ac:dyDescent="0.3">
      <c r="A31" s="28"/>
      <c r="B31" s="1"/>
      <c r="C31" s="1"/>
      <c r="D31" s="1"/>
      <c r="E31" s="1"/>
      <c r="F31" s="1"/>
      <c r="G31" s="1"/>
      <c r="H31" s="1"/>
      <c r="I31" s="1"/>
      <c r="J31" s="1"/>
      <c r="K31" s="1"/>
      <c r="L31" s="1"/>
    </row>
    <row r="32" spans="1:13" ht="27.95" customHeight="1" x14ac:dyDescent="0.25">
      <c r="A32" s="28"/>
      <c r="B32" s="1"/>
      <c r="C32" s="52" t="s">
        <v>28</v>
      </c>
      <c r="D32" s="53"/>
      <c r="E32" s="1"/>
      <c r="F32" s="23"/>
      <c r="G32" s="23"/>
      <c r="H32" s="23"/>
      <c r="I32" s="23"/>
      <c r="J32" s="23"/>
      <c r="K32" s="23"/>
      <c r="L32" s="23"/>
    </row>
    <row r="33" spans="1:12" ht="39.950000000000003" customHeight="1" x14ac:dyDescent="0.25">
      <c r="A33" s="28"/>
      <c r="B33" s="1"/>
      <c r="C33" s="32" t="s">
        <v>29</v>
      </c>
      <c r="D33" s="33">
        <f>IF(F13+F29=200,(I12+I28)/(H12+H28),"")</f>
        <v>67</v>
      </c>
      <c r="E33" s="24"/>
      <c r="F33" s="23"/>
      <c r="G33" s="23"/>
      <c r="H33" s="23"/>
      <c r="I33" s="23"/>
      <c r="J33" s="23"/>
      <c r="K33" s="23"/>
      <c r="L33" s="23"/>
    </row>
    <row r="34" spans="1:12" ht="32.450000000000003" customHeight="1" thickBot="1" x14ac:dyDescent="0.3">
      <c r="A34" s="28"/>
      <c r="B34" s="1"/>
      <c r="C34" s="34" t="s">
        <v>30</v>
      </c>
      <c r="D34" s="35" t="str">
        <f>IF(D33="","",IF(AND(D33&lt;40),(""),IF(AND(D33&gt;=40,D33&lt;=49.9),("3rd"),IF(AND(D33&gt;=50,D33&lt;=59.9),("2:2"),(IF(AND(D33&gt;=60,D33&lt;=69.9),("2:1"),(IF(D33&gt;=70,("1st")))))))))</f>
        <v>2:1</v>
      </c>
      <c r="E34" s="24"/>
      <c r="F34" s="23"/>
      <c r="G34" s="23"/>
      <c r="H34" s="23"/>
      <c r="I34" s="23"/>
      <c r="J34" s="23"/>
      <c r="K34" s="23"/>
      <c r="L34" s="23"/>
    </row>
    <row r="35" spans="1:12" x14ac:dyDescent="0.25">
      <c r="A35" s="28"/>
      <c r="B35" s="1"/>
      <c r="C35" s="1"/>
      <c r="D35" s="1"/>
      <c r="E35" s="1"/>
      <c r="F35" s="1"/>
      <c r="G35" s="1"/>
      <c r="H35" s="1"/>
      <c r="I35" s="1"/>
      <c r="J35" s="1"/>
      <c r="K35" s="1"/>
      <c r="L35" s="1"/>
    </row>
    <row r="36" spans="1:12" x14ac:dyDescent="0.25">
      <c r="A36" s="28"/>
      <c r="B36" s="1"/>
      <c r="C36" s="50"/>
      <c r="D36" s="50"/>
      <c r="E36" s="1"/>
      <c r="F36" s="1"/>
      <c r="G36" s="1"/>
      <c r="H36" s="1"/>
      <c r="I36" s="1"/>
      <c r="J36" s="1"/>
      <c r="K36" s="1"/>
      <c r="L36" s="1"/>
    </row>
    <row r="37" spans="1:12" ht="23.25" x14ac:dyDescent="0.25">
      <c r="A37" s="28"/>
      <c r="B37" s="1"/>
      <c r="C37" s="51"/>
      <c r="D37" s="51"/>
      <c r="E37" s="25"/>
      <c r="F37" s="25"/>
      <c r="G37" s="25"/>
      <c r="H37" s="25"/>
      <c r="I37" s="25"/>
      <c r="J37" s="25"/>
      <c r="K37" s="1"/>
      <c r="L37" s="1"/>
    </row>
    <row r="38" spans="1:12" x14ac:dyDescent="0.25">
      <c r="A38" s="28"/>
      <c r="B38" s="1"/>
      <c r="C38" s="1"/>
      <c r="D38" s="1"/>
      <c r="E38" s="1"/>
      <c r="F38" s="1"/>
      <c r="G38" s="1"/>
      <c r="H38" s="1"/>
      <c r="I38" s="1"/>
      <c r="J38" s="1"/>
      <c r="K38" s="1"/>
      <c r="L38" s="1"/>
    </row>
    <row r="39" spans="1:12" hidden="1" x14ac:dyDescent="0.25">
      <c r="A39" s="28"/>
      <c r="B39" s="1"/>
      <c r="C39" s="1"/>
      <c r="D39" s="1"/>
      <c r="E39" s="1"/>
      <c r="F39" s="1"/>
      <c r="G39" s="1"/>
      <c r="H39" s="1"/>
      <c r="I39" s="1"/>
      <c r="J39" s="1"/>
      <c r="K39" s="1"/>
      <c r="L39" s="1"/>
    </row>
    <row r="40" spans="1:12" hidden="1" x14ac:dyDescent="0.25">
      <c r="A40" s="28"/>
    </row>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sheetData>
  <sheetProtection algorithmName="SHA-512" hashValue="r/YFz9W7+ljg3iODWnW+donIabzE1tME1MbpojoTdDr4UdUyoeGkonAwitZdIvGoWNm8lqVUIvZdKpGkl3KCjw==" saltValue="Js0HKlynCnEovajgotn/XQ==" spinCount="100000" sheet="1" objects="1" scenarios="1"/>
  <mergeCells count="8">
    <mergeCell ref="C36:D36"/>
    <mergeCell ref="C37:D37"/>
    <mergeCell ref="C1:G1"/>
    <mergeCell ref="C2:I2"/>
    <mergeCell ref="C3:E3"/>
    <mergeCell ref="B4:C4"/>
    <mergeCell ref="B17:C17"/>
    <mergeCell ref="C32:D32"/>
  </mergeCells>
  <dataValidations count="1">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for this section (100 credits)" sqref="F21:F27 F8:F11" xr:uid="{65655BD8-E07C-4B46-B00D-B9C18448AA6C}">
      <formula1>G8&gt;=0</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3" ma:contentTypeDescription="Create a new document." ma:contentTypeScope="" ma:versionID="d38bd9aa7dcebb53cf65a00d10d4b6d6">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2271993b0518a3540c392bb06f30679d"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03BF79-CA34-428C-9F7A-69B8ED4D985A}">
  <ds:schemaRefs>
    <ds:schemaRef ds:uri="http://schemas.microsoft.com/sharepoint/v3/contenttype/forms"/>
  </ds:schemaRefs>
</ds:datastoreItem>
</file>

<file path=customXml/itemProps2.xml><?xml version="1.0" encoding="utf-8"?>
<ds:datastoreItem xmlns:ds="http://schemas.openxmlformats.org/officeDocument/2006/customXml" ds:itemID="{7AD1712C-24B4-4837-A206-98DACA205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AFB63E-6D2E-4111-8C06-69161884185E}">
  <ds:schemaRefs>
    <ds:schemaRef ds:uri="http://purl.org/dc/elements/1.1/"/>
    <ds:schemaRef ds:uri="http://schemas.microsoft.com/office/2006/metadata/properties"/>
    <ds:schemaRef ds:uri="b69e6976-36a6-4675-80dc-4342a8d8cb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aa88d02-aa5c-45b3-a8f7-82c423842f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Burrell</dc:creator>
  <cp:keywords/>
  <dc:description/>
  <cp:lastModifiedBy>Edward Burrell</cp:lastModifiedBy>
  <cp:revision/>
  <dcterms:created xsi:type="dcterms:W3CDTF">2021-01-25T11:57:47Z</dcterms:created>
  <dcterms:modified xsi:type="dcterms:W3CDTF">2022-08-17T08:50:08Z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