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https://uweacuk.sharepoint.com/sites/CORAS-StudentVoiceandAcademicPolicyTeam/Shared Documents/Academic Regulations/Degree Calculators/Master Versions/"/>
    </mc:Choice>
  </mc:AlternateContent>
  <xr:revisionPtr revIDLastSave="127" documentId="8_{4F5DDB1C-F8EC-4895-A19A-E4255D572CDC}" xr6:coauthVersionLast="36" xr6:coauthVersionMax="47" xr10:uidLastSave="{B00CA887-37EC-461E-A22F-A5B386AB95AA}"/>
  <bookViews>
    <workbookView xWindow="0" yWindow="0" windowWidth="19200" windowHeight="7155" xr2:uid="{1036306D-E4BF-49BD-A4B4-F77CFEF9E361}"/>
  </bookViews>
  <sheets>
    <sheet name="Guidance" sheetId="2" r:id="rId1"/>
    <sheet name="Calculator" sheetId="1" r:id="rId2"/>
    <sheet name="Example" sheetId="3"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I26" i="1"/>
  <c r="I27" i="1"/>
  <c r="I29" i="1"/>
  <c r="I31" i="1"/>
  <c r="I24" i="1"/>
  <c r="I9" i="1"/>
  <c r="I10" i="1"/>
  <c r="I11" i="1"/>
  <c r="I12" i="1"/>
  <c r="I13" i="1"/>
  <c r="I14" i="1"/>
  <c r="I15" i="1"/>
  <c r="I16" i="1"/>
  <c r="I8" i="1"/>
  <c r="I28" i="1" l="1"/>
  <c r="I30" i="1"/>
  <c r="E25" i="3"/>
  <c r="I22" i="3"/>
  <c r="J22" i="3" s="1"/>
  <c r="I21" i="3"/>
  <c r="J21" i="3" s="1"/>
  <c r="I20" i="3"/>
  <c r="I19" i="3"/>
  <c r="J19" i="3" s="1"/>
  <c r="H19" i="3"/>
  <c r="H20" i="3" s="1"/>
  <c r="H21" i="3" s="1"/>
  <c r="H22" i="3" s="1"/>
  <c r="I12" i="3"/>
  <c r="J12" i="3" s="1"/>
  <c r="I11" i="3"/>
  <c r="J11" i="3" s="1"/>
  <c r="I10" i="3"/>
  <c r="J10" i="3" s="1"/>
  <c r="I9" i="3"/>
  <c r="J9" i="3" s="1"/>
  <c r="I8" i="3"/>
  <c r="J8" i="3" s="1"/>
  <c r="I7" i="3"/>
  <c r="J7" i="3" s="1"/>
  <c r="H7" i="3"/>
  <c r="H8" i="3" s="1"/>
  <c r="H9" i="3" s="1"/>
  <c r="H10" i="3" s="1"/>
  <c r="H11" i="3" s="1"/>
  <c r="H12" i="3" s="1"/>
  <c r="I25" i="3" l="1"/>
  <c r="J23" i="3"/>
  <c r="I23" i="3"/>
  <c r="J20" i="3"/>
  <c r="J25" i="3" s="1"/>
  <c r="E30" i="3" s="1"/>
  <c r="E31" i="3" s="1"/>
  <c r="J9" i="1" l="1"/>
  <c r="J10" i="1"/>
  <c r="J11" i="1"/>
  <c r="J8" i="1"/>
  <c r="E30" i="1"/>
  <c r="H24" i="1"/>
  <c r="H25" i="1" s="1"/>
  <c r="H8" i="1"/>
  <c r="H9" i="1" s="1"/>
  <c r="H10" i="1" s="1"/>
  <c r="H11" i="1" s="1"/>
  <c r="J12" i="1"/>
  <c r="J13" i="1"/>
  <c r="H12" i="1" l="1"/>
  <c r="H13" i="1" s="1"/>
  <c r="H14" i="1" s="1"/>
  <c r="H15" i="1" s="1"/>
  <c r="H16" i="1" s="1"/>
  <c r="J27" i="1"/>
  <c r="J26" i="1"/>
  <c r="J25" i="1"/>
  <c r="H26" i="1"/>
  <c r="H27" i="1" s="1"/>
  <c r="J16" i="1"/>
  <c r="J14" i="1"/>
  <c r="J24" i="1" l="1"/>
  <c r="J30" i="1" s="1"/>
  <c r="J15" i="1"/>
  <c r="J28" i="1" s="1"/>
  <c r="E35" i="1" l="1"/>
  <c r="E36" i="1" s="1"/>
</calcChain>
</file>

<file path=xl/sharedStrings.xml><?xml version="1.0" encoding="utf-8"?>
<sst xmlns="http://schemas.openxmlformats.org/spreadsheetml/2006/main" count="92" uniqueCount="45">
  <si>
    <r>
      <rPr>
        <b/>
        <sz val="14"/>
        <color theme="1"/>
        <rFont val="Calibri"/>
        <family val="2"/>
        <scheme val="minor"/>
      </rPr>
      <t>UWE Bristol - Degree Classification Estimator:</t>
    </r>
    <r>
      <rPr>
        <sz val="14"/>
        <color theme="1"/>
        <rFont val="Calibri"/>
        <family val="2"/>
        <scheme val="minor"/>
      </rPr>
      <t xml:space="preserve"> </t>
    </r>
    <r>
      <rPr>
        <b/>
        <sz val="14"/>
        <color theme="1"/>
        <rFont val="Calibri"/>
        <family val="2"/>
        <scheme val="minor"/>
      </rPr>
      <t xml:space="preserve"> Top-Up Degrees / Direct Entry into Year 3</t>
    </r>
  </si>
  <si>
    <t>IMPORTANT</t>
  </si>
  <si>
    <t xml:space="preserve">1. Any outcome that you calculate is based solely on your selection of marks, and the University will not be bound by any calculation that you create. </t>
  </si>
  <si>
    <t>2. The academic record system calculates using unrounded marks. However, the marks you see on myUWE are rounded up or down to the nearest whole number. This means there is normally a slight difference between your estimate and your actual final outcome. In some cases this can be the difference between two classifications.</t>
  </si>
  <si>
    <t>If you have any problems using this resource, please contact a Student Support Adviser in the first instance via an InfoPoint</t>
  </si>
  <si>
    <r>
      <rPr>
        <b/>
        <sz val="14"/>
        <color theme="1"/>
        <rFont val="Calibri"/>
        <family val="2"/>
        <scheme val="minor"/>
      </rPr>
      <t>Degree Classification Estimator:</t>
    </r>
    <r>
      <rPr>
        <sz val="14"/>
        <color theme="1"/>
        <rFont val="Calibri"/>
        <family val="2"/>
        <scheme val="minor"/>
      </rPr>
      <t xml:space="preserve"> </t>
    </r>
    <r>
      <rPr>
        <b/>
        <sz val="14"/>
        <color theme="1"/>
        <rFont val="Calibri"/>
        <family val="2"/>
        <scheme val="minor"/>
      </rPr>
      <t xml:space="preserve"> Top-Up Degrees / Direct Entry into Year 3</t>
    </r>
  </si>
  <si>
    <r>
      <t xml:space="preserve"> To calculate your estimated degree outcome, please follow the steps below. Please read the Guidance tab before starting. You can also view an example calculation in the Example tab. 
 If you do not have all your marks yet, you can still use this calculator with marks you hope to achieve in those modules to estimate your outcome.  
	</t>
    </r>
    <r>
      <rPr>
        <b/>
        <sz val="11"/>
        <color theme="1"/>
        <rFont val="Calibri"/>
        <family val="2"/>
        <scheme val="minor"/>
      </rPr>
      <t xml:space="preserve">
</t>
    </r>
    <r>
      <rPr>
        <sz val="11"/>
        <color theme="1"/>
        <rFont val="Calibri"/>
        <family val="2"/>
        <scheme val="minor"/>
      </rPr>
      <t xml:space="preserve">										</t>
    </r>
  </si>
  <si>
    <t>Part 1: Highest 100 credits</t>
  </si>
  <si>
    <r>
      <rPr>
        <b/>
        <sz val="12"/>
        <color theme="1"/>
        <rFont val="Calibri"/>
        <family val="2"/>
        <scheme val="minor"/>
      </rPr>
      <t>Step 1:</t>
    </r>
    <r>
      <rPr>
        <sz val="12"/>
        <color theme="1"/>
        <rFont val="Calibri"/>
        <family val="2"/>
        <scheme val="minor"/>
      </rPr>
      <t xml:space="preserve"> On each row, enter the modules you have studied towards this award. </t>
    </r>
    <r>
      <rPr>
        <b/>
        <sz val="12"/>
        <color theme="1"/>
        <rFont val="Calibri"/>
        <family val="2"/>
        <scheme val="minor"/>
      </rPr>
      <t xml:space="preserve">
Please put your highest 100 credits worth of modules in this table.
</t>
    </r>
    <r>
      <rPr>
        <sz val="12"/>
        <color theme="1"/>
        <rFont val="Calibri"/>
        <family val="2"/>
        <scheme val="minor"/>
      </rPr>
      <t xml:space="preserve">
If your highest 100 credits worth of marks exceed 100 credits, you can "split" the credit by only including the number of credits required to make 100. If you do this, you must also include the module in the lowest 20 credits table and include the unused portion of credit. </t>
    </r>
  </si>
  <si>
    <r>
      <rPr>
        <b/>
        <sz val="12"/>
        <color theme="1"/>
        <rFont val="Calibri"/>
        <family val="2"/>
        <scheme val="minor"/>
      </rPr>
      <t>Step 2:</t>
    </r>
    <r>
      <rPr>
        <sz val="12"/>
        <color theme="1"/>
        <rFont val="Calibri"/>
        <family val="2"/>
        <scheme val="minor"/>
      </rPr>
      <t xml:space="preserve"> Enter the credit value for the module.
</t>
    </r>
    <r>
      <rPr>
        <sz val="10"/>
        <color theme="1"/>
        <rFont val="Calibri"/>
        <family val="2"/>
        <scheme val="minor"/>
      </rPr>
      <t>(shown at the end of the module code and module specification e.g 15/30/45)</t>
    </r>
  </si>
  <si>
    <r>
      <rPr>
        <b/>
        <sz val="12"/>
        <color theme="1"/>
        <rFont val="Calibri"/>
        <family val="2"/>
        <scheme val="minor"/>
      </rPr>
      <t>Step 3:</t>
    </r>
    <r>
      <rPr>
        <sz val="12"/>
        <color theme="1"/>
        <rFont val="Calibri"/>
        <family val="2"/>
        <scheme val="minor"/>
      </rPr>
      <t xml:space="preserve"> List your overall module mark here.
</t>
    </r>
    <r>
      <rPr>
        <sz val="10"/>
        <color theme="1"/>
        <rFont val="Calibri"/>
        <family val="2"/>
        <scheme val="minor"/>
      </rPr>
      <t>If the module outcome was Pass (and not a mark), please leave this blank.</t>
    </r>
  </si>
  <si>
    <r>
      <rPr>
        <b/>
        <sz val="12"/>
        <color theme="1"/>
        <rFont val="Calibri"/>
        <family val="2"/>
        <scheme val="minor"/>
      </rPr>
      <t>Step 4:</t>
    </r>
    <r>
      <rPr>
        <sz val="12"/>
        <color theme="1"/>
        <rFont val="Calibri"/>
        <family val="2"/>
        <scheme val="minor"/>
      </rPr>
      <t xml:space="preserve"> Number of credits to include in calculation. 
E</t>
    </r>
    <r>
      <rPr>
        <sz val="10"/>
        <color theme="1"/>
        <rFont val="Calibri"/>
        <family val="2"/>
        <scheme val="minor"/>
      </rPr>
      <t>nter the module's entire credit value, unless it has been split between the two tables. In which case, only enter 20 credits here and 10 in the other table)</t>
    </r>
  </si>
  <si>
    <r>
      <rPr>
        <b/>
        <sz val="12"/>
        <color theme="1"/>
        <rFont val="Calibri"/>
        <family val="2"/>
        <scheme val="minor"/>
      </rPr>
      <t>Step 5:</t>
    </r>
    <r>
      <rPr>
        <sz val="12"/>
        <color theme="1"/>
        <rFont val="Calibri"/>
        <family val="2"/>
        <scheme val="minor"/>
      </rPr>
      <t xml:space="preserve"> Credits remaining. 
</t>
    </r>
    <r>
      <rPr>
        <sz val="10"/>
        <color theme="1"/>
        <rFont val="Calibri"/>
        <family val="2"/>
        <scheme val="minor"/>
      </rPr>
      <t>Stop entering modules when you get to 0.</t>
    </r>
  </si>
  <si>
    <t>Do not touch this column - HIDE ME</t>
  </si>
  <si>
    <t>Module Name</t>
  </si>
  <si>
    <t>Module of Credits</t>
  </si>
  <si>
    <t>Module Mark</t>
  </si>
  <si>
    <t>Credits to Include</t>
  </si>
  <si>
    <t>Credits Remaining for section</t>
  </si>
  <si>
    <t>Weighting</t>
  </si>
  <si>
    <t>Total</t>
  </si>
  <si>
    <t>Part 2: Lowest 20 credits</t>
  </si>
  <si>
    <r>
      <rPr>
        <b/>
        <sz val="12"/>
        <color theme="1"/>
        <rFont val="Calibri"/>
        <family val="2"/>
        <scheme val="minor"/>
      </rPr>
      <t>Step 1:</t>
    </r>
    <r>
      <rPr>
        <sz val="12"/>
        <color theme="1"/>
        <rFont val="Calibri"/>
        <family val="2"/>
        <scheme val="minor"/>
      </rPr>
      <t xml:space="preserve"> On each row, enter module you have studied towards this award. </t>
    </r>
    <r>
      <rPr>
        <b/>
        <sz val="12"/>
        <color theme="1"/>
        <rFont val="Calibri"/>
        <family val="2"/>
        <scheme val="minor"/>
      </rPr>
      <t xml:space="preserve">
Please put your lowest 20 credits worth of modules in this table.</t>
    </r>
    <r>
      <rPr>
        <sz val="12"/>
        <color theme="1"/>
        <rFont val="Calibri"/>
        <family val="2"/>
        <scheme val="minor"/>
      </rPr>
      <t xml:space="preserve">
If you had previously "split" the credit in the table above then you must also include the module in the this table and include the unused portion of credit. </t>
    </r>
  </si>
  <si>
    <r>
      <rPr>
        <b/>
        <sz val="12"/>
        <color theme="1"/>
        <rFont val="Calibri"/>
        <family val="2"/>
        <scheme val="minor"/>
      </rPr>
      <t>Step 4:</t>
    </r>
    <r>
      <rPr>
        <sz val="12"/>
        <color theme="1"/>
        <rFont val="Calibri"/>
        <family val="2"/>
        <scheme val="minor"/>
      </rPr>
      <t xml:space="preserve"> Number of credits to include in calculation.
E</t>
    </r>
    <r>
      <rPr>
        <sz val="10"/>
        <color theme="1"/>
        <rFont val="Calibri"/>
        <family val="2"/>
        <scheme val="minor"/>
      </rPr>
      <t>nter the module's entire credit value, unless it is for the module with the lowest mark and the credit needs to be split between the two tables.</t>
    </r>
  </si>
  <si>
    <t>TOTAL Best 100</t>
  </si>
  <si>
    <t>Total Credits</t>
  </si>
  <si>
    <t>TOTAL Worst 20</t>
  </si>
  <si>
    <t>Estimated Outcome</t>
  </si>
  <si>
    <t xml:space="preserve">Based on your marks above, your estimated overall mark is: </t>
  </si>
  <si>
    <t>Your estimated degree outcome is:</t>
  </si>
  <si>
    <r>
      <rPr>
        <b/>
        <sz val="14"/>
        <color theme="1"/>
        <rFont val="Calibri"/>
        <family val="2"/>
        <scheme val="minor"/>
      </rPr>
      <t>Example Calculation:</t>
    </r>
    <r>
      <rPr>
        <sz val="14"/>
        <color theme="1"/>
        <rFont val="Calibri"/>
        <family val="2"/>
        <scheme val="minor"/>
      </rPr>
      <t xml:space="preserve"> </t>
    </r>
    <r>
      <rPr>
        <b/>
        <sz val="14"/>
        <color theme="1"/>
        <rFont val="Calibri"/>
        <family val="2"/>
        <scheme val="minor"/>
      </rPr>
      <t xml:space="preserve"> Top-Up Degrees / Direct Entry into Year 3</t>
    </r>
  </si>
  <si>
    <t>Example notes</t>
  </si>
  <si>
    <t>UMCDQ3-15-3 
Academic and Professional Development</t>
  </si>
  <si>
    <t>UMCDFS-30-3 
Business Project</t>
  </si>
  <si>
    <t>UMSDQ5-15-3 
Business Strategy</t>
  </si>
  <si>
    <t>UMSDMK-15-3 
Integrated Business Management Simulation</t>
  </si>
  <si>
    <t xml:space="preserve">UMODML-15-3 
Managing Organisational Change </t>
  </si>
  <si>
    <t>UMKDCA-15-3 Brand Management</t>
  </si>
  <si>
    <t xml:space="preserve">◄ Only 10 credits are included for this module as only 10 were remaining. The credit has now been split. The remaining 5 credits will now go into the worst 20 credits table. </t>
  </si>
  <si>
    <t>UMKDCA-15-3 
Brand Management</t>
  </si>
  <si>
    <t>◄ The remaiming 5 credits are included here</t>
  </si>
  <si>
    <t>UMKDMQ-15-3 
Digital Marketing Communication</t>
  </si>
  <si>
    <t>TOTAL Worst 100</t>
  </si>
  <si>
    <r>
      <rPr>
        <b/>
        <sz val="11"/>
        <color theme="1"/>
        <rFont val="Calibri"/>
        <family val="2"/>
        <scheme val="minor"/>
      </rPr>
      <t xml:space="preserve">PLEASE READ THIS GUIDANCE BEFORE USING THE CALCULATOR
</t>
    </r>
    <r>
      <rPr>
        <sz val="11"/>
        <color theme="1"/>
        <rFont val="Calibri"/>
        <family val="2"/>
        <scheme val="minor"/>
      </rPr>
      <t xml:space="preserve">
The calculator, available on the Calculator tab, is designed for students studying for Honours Degrees  who started as a Direct Entrant to Level 6, progressed from a Foundation Degree or are registered on a Top-Up Degree programme consisting of 120 credits.			</t>
    </r>
  </si>
  <si>
    <t xml:space="preserve">3. This calculator has only been designed to calculate in line with the University's standard academic regulations for students who are a Direct Entrant to Level 6 or where a student has achieved 240 credits from a Foundation Degree and is progressing on to an honours degree.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</si>
</sst>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4"/>
      <color theme="1"/>
      <name val="Calibri"/>
      <family val="2"/>
      <scheme val="minor"/>
    </font>
    <font>
      <b/>
      <sz val="14"/>
      <color theme="1"/>
      <name val="Calibri"/>
      <family val="2"/>
      <scheme val="minor"/>
    </font>
    <font>
      <b/>
      <sz val="14"/>
      <name val="Arial"/>
      <family val="2"/>
    </font>
    <font>
      <b/>
      <sz val="12"/>
      <color theme="1"/>
      <name val="Calibri"/>
      <family val="2"/>
      <scheme val="minor"/>
    </font>
    <font>
      <sz val="10"/>
      <color theme="1"/>
      <name val="Calibri"/>
      <family val="2"/>
      <scheme val="minor"/>
    </font>
    <font>
      <sz val="12"/>
      <color rgb="FFFF0000"/>
      <name val="Calibri"/>
      <family val="2"/>
      <scheme val="minor"/>
    </font>
    <font>
      <b/>
      <sz val="12"/>
      <color theme="1"/>
      <name val="Arial"/>
      <family val="2"/>
    </font>
    <font>
      <b/>
      <sz val="12"/>
      <color rgb="FFFF0000"/>
      <name val="Calibri"/>
      <family val="2"/>
      <scheme val="minor"/>
    </font>
    <font>
      <sz val="14"/>
      <name val="Arial"/>
      <family val="2"/>
    </font>
    <font>
      <b/>
      <sz val="18"/>
      <color theme="1"/>
      <name val="Arial"/>
      <family val="2"/>
    </font>
    <font>
      <b/>
      <sz val="12"/>
      <name val="Arial"/>
      <family val="2"/>
    </font>
    <font>
      <sz val="11"/>
      <color theme="1"/>
      <name val="Arial"/>
      <family val="2"/>
    </font>
    <font>
      <b/>
      <sz val="18"/>
      <color theme="1"/>
      <name val="Calibri"/>
      <family val="2"/>
      <scheme val="minor"/>
    </font>
    <font>
      <b/>
      <sz val="11"/>
      <name val="Arial"/>
      <family val="2"/>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9">
    <xf numFmtId="0" fontId="0" fillId="0" borderId="0" xfId="0"/>
    <xf numFmtId="0" fontId="4" fillId="2" borderId="0" xfId="0" applyFont="1" applyFill="1" applyAlignment="1">
      <alignment horizontal="center" vertical="center"/>
    </xf>
    <xf numFmtId="0" fontId="5" fillId="2" borderId="0" xfId="0" applyFont="1" applyFill="1" applyAlignment="1">
      <alignment vertical="center" wrapText="1"/>
    </xf>
    <xf numFmtId="0" fontId="4" fillId="0" borderId="0" xfId="0" applyFont="1" applyAlignment="1">
      <alignment horizontal="center" vertical="center"/>
    </xf>
    <xf numFmtId="0" fontId="4" fillId="4" borderId="0" xfId="0" applyFont="1" applyFill="1" applyAlignment="1">
      <alignment horizontal="center" vertical="center"/>
    </xf>
    <xf numFmtId="0" fontId="4" fillId="2" borderId="0" xfId="0" applyFont="1" applyFill="1" applyAlignment="1">
      <alignment horizontal="center" vertical="center" wrapText="1"/>
    </xf>
    <xf numFmtId="0" fontId="4" fillId="4" borderId="0" xfId="0" applyFont="1" applyFill="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vertical="center" wrapText="1"/>
    </xf>
    <xf numFmtId="0" fontId="4" fillId="0" borderId="0" xfId="0" applyFont="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xf>
    <xf numFmtId="0" fontId="11" fillId="0" borderId="0" xfId="0" applyFont="1" applyAlignment="1">
      <alignment horizontal="center"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10" fillId="6" borderId="1" xfId="0" applyFont="1" applyFill="1" applyBorder="1" applyAlignment="1">
      <alignment horizontal="center" vertical="center"/>
    </xf>
    <xf numFmtId="0" fontId="0" fillId="5" borderId="1" xfId="0" applyFill="1" applyBorder="1" applyAlignment="1">
      <alignment horizontal="left" vertical="center"/>
    </xf>
    <xf numFmtId="0" fontId="0" fillId="4" borderId="0" xfId="0" applyFill="1" applyAlignment="1">
      <alignment horizontal="left" vertical="center"/>
    </xf>
    <xf numFmtId="0" fontId="13" fillId="2" borderId="0" xfId="0" applyFont="1" applyFill="1" applyAlignment="1">
      <alignment vertical="center" textRotation="90" wrapText="1"/>
    </xf>
    <xf numFmtId="0" fontId="10" fillId="5" borderId="1" xfId="0" applyFont="1" applyFill="1" applyBorder="1" applyAlignment="1">
      <alignment horizontal="center" vertical="center"/>
    </xf>
    <xf numFmtId="0" fontId="0" fillId="5" borderId="0" xfId="0" applyFill="1" applyAlignment="1">
      <alignment horizontal="left" vertical="center"/>
    </xf>
    <xf numFmtId="0" fontId="10" fillId="5" borderId="0" xfId="0" applyFont="1" applyFill="1" applyAlignment="1">
      <alignment horizontal="center" vertical="center"/>
    </xf>
    <xf numFmtId="0" fontId="0" fillId="5" borderId="0" xfId="0" applyFill="1" applyAlignment="1">
      <alignment horizontal="center" vertical="center"/>
    </xf>
    <xf numFmtId="0" fontId="10" fillId="5" borderId="0" xfId="0" applyFont="1" applyFill="1" applyAlignment="1">
      <alignment vertical="center"/>
    </xf>
    <xf numFmtId="0" fontId="14" fillId="2" borderId="0" xfId="0" applyFont="1" applyFill="1" applyAlignment="1">
      <alignment horizontal="center" vertical="center"/>
    </xf>
    <xf numFmtId="0" fontId="14" fillId="4" borderId="0" xfId="0" applyFont="1" applyFill="1" applyAlignment="1">
      <alignment horizontal="center" vertical="center"/>
    </xf>
    <xf numFmtId="0" fontId="14" fillId="0" borderId="0" xfId="0" applyFont="1" applyAlignment="1">
      <alignment horizontal="center" vertical="center"/>
    </xf>
    <xf numFmtId="0" fontId="16" fillId="8" borderId="0" xfId="0" applyFont="1" applyFill="1" applyAlignment="1">
      <alignment horizontal="center" vertical="center" wrapText="1"/>
    </xf>
    <xf numFmtId="2" fontId="16" fillId="8" borderId="0" xfId="0" applyNumberFormat="1" applyFont="1" applyFill="1" applyAlignment="1">
      <alignment horizontal="center" vertical="center"/>
    </xf>
    <xf numFmtId="0" fontId="16" fillId="2" borderId="0" xfId="0" applyFont="1" applyFill="1" applyAlignment="1">
      <alignment vertical="center" wrapText="1"/>
    </xf>
    <xf numFmtId="0" fontId="17" fillId="2" borderId="0" xfId="0" applyFont="1" applyFill="1" applyAlignment="1">
      <alignment horizontal="right" vertical="center"/>
    </xf>
    <xf numFmtId="0" fontId="0" fillId="4" borderId="0" xfId="0" applyFill="1" applyAlignment="1">
      <alignment horizontal="center" vertical="center"/>
    </xf>
    <xf numFmtId="0" fontId="16" fillId="2" borderId="0" xfId="0" applyFont="1" applyFill="1" applyAlignment="1">
      <alignment horizontal="center" vertical="center" wrapText="1"/>
    </xf>
    <xf numFmtId="0" fontId="0" fillId="2" borderId="0" xfId="0" applyFill="1"/>
    <xf numFmtId="0" fontId="0" fillId="2" borderId="0" xfId="0" applyFill="1" applyAlignment="1">
      <alignment horizontal="center"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2" borderId="0" xfId="0" applyFont="1" applyFill="1" applyAlignment="1">
      <alignment horizontal="center" vertical="center"/>
    </xf>
    <xf numFmtId="0" fontId="10" fillId="6" borderId="6" xfId="0" applyFont="1" applyFill="1" applyBorder="1" applyAlignment="1">
      <alignment horizontal="center" vertical="center"/>
    </xf>
    <xf numFmtId="0" fontId="0" fillId="5" borderId="1" xfId="0" applyFill="1" applyBorder="1" applyAlignment="1">
      <alignment vertical="center" wrapText="1"/>
    </xf>
    <xf numFmtId="0" fontId="12" fillId="0" borderId="7" xfId="0" applyFont="1" applyBorder="1" applyAlignment="1">
      <alignment horizontal="center" vertical="center"/>
    </xf>
    <xf numFmtId="0" fontId="10" fillId="6" borderId="7" xfId="0" applyFont="1" applyFill="1" applyBorder="1" applyAlignment="1">
      <alignment horizontal="center" vertical="center"/>
    </xf>
    <xf numFmtId="0" fontId="11" fillId="2" borderId="2" xfId="0" applyFont="1" applyFill="1" applyBorder="1" applyAlignment="1">
      <alignment horizontal="center" vertical="center"/>
    </xf>
    <xf numFmtId="0" fontId="4" fillId="4" borderId="3" xfId="0" applyFont="1" applyFill="1" applyBorder="1" applyAlignment="1">
      <alignment horizontal="center" vertical="center" wrapText="1"/>
    </xf>
    <xf numFmtId="0" fontId="11" fillId="4" borderId="6" xfId="0" applyFont="1" applyFill="1" applyBorder="1" applyAlignment="1">
      <alignment horizontal="center" vertical="center"/>
    </xf>
    <xf numFmtId="0" fontId="4" fillId="2" borderId="2" xfId="0" applyFont="1" applyFill="1" applyBorder="1" applyAlignment="1">
      <alignment vertical="top" wrapText="1"/>
    </xf>
    <xf numFmtId="0" fontId="4" fillId="2" borderId="6" xfId="0" applyFont="1" applyFill="1" applyBorder="1" applyAlignment="1">
      <alignment horizontal="center" vertical="center"/>
    </xf>
    <xf numFmtId="0" fontId="16" fillId="2" borderId="2" xfId="0" applyFont="1" applyFill="1" applyBorder="1" applyAlignment="1">
      <alignment horizontal="center" vertical="center"/>
    </xf>
    <xf numFmtId="0" fontId="0" fillId="5" borderId="1" xfId="0" applyFill="1" applyBorder="1" applyAlignment="1">
      <alignment horizontal="left" vertical="center" wrapText="1"/>
    </xf>
    <xf numFmtId="0" fontId="7" fillId="2" borderId="0" xfId="0" applyFont="1" applyFill="1" applyAlignment="1">
      <alignment horizontal="center" vertical="center" textRotation="90" wrapText="1"/>
    </xf>
    <xf numFmtId="0" fontId="0" fillId="2" borderId="0" xfId="0" applyFill="1" applyAlignment="1">
      <alignment horizontal="left" vertical="center"/>
    </xf>
    <xf numFmtId="0" fontId="18" fillId="3" borderId="0" xfId="0" applyFont="1" applyFill="1" applyAlignment="1">
      <alignment horizontal="center" vertical="center" wrapText="1"/>
    </xf>
    <xf numFmtId="0" fontId="18" fillId="2" borderId="0" xfId="0" applyFont="1" applyFill="1" applyAlignment="1">
      <alignment vertical="center" wrapText="1"/>
    </xf>
    <xf numFmtId="0" fontId="7" fillId="2" borderId="0" xfId="0" applyFont="1" applyFill="1" applyAlignment="1">
      <alignment vertical="center" textRotation="90" wrapText="1"/>
    </xf>
    <xf numFmtId="0" fontId="0" fillId="2" borderId="0" xfId="0" applyFill="1" applyAlignment="1">
      <alignment vertical="center"/>
    </xf>
    <xf numFmtId="0" fontId="0" fillId="5" borderId="1" xfId="0" applyFill="1" applyBorder="1" applyAlignment="1" applyProtection="1">
      <alignment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horizontal="left" vertical="center"/>
      <protection locked="0"/>
    </xf>
    <xf numFmtId="0" fontId="11" fillId="2" borderId="1" xfId="0" applyFont="1" applyFill="1" applyBorder="1" applyAlignment="1">
      <alignment horizontal="center" vertical="center" wrapText="1"/>
    </xf>
    <xf numFmtId="0" fontId="2" fillId="2" borderId="0" xfId="0" applyFont="1" applyFill="1" applyAlignment="1">
      <alignment wrapText="1"/>
    </xf>
    <xf numFmtId="0" fontId="2" fillId="2" borderId="0" xfId="0" applyFont="1" applyFill="1" applyAlignment="1">
      <alignment horizontal="center" wrapText="1"/>
    </xf>
    <xf numFmtId="0" fontId="0" fillId="2" borderId="0" xfId="0" applyFill="1" applyAlignment="1">
      <alignment horizontal="center" wrapText="1"/>
    </xf>
    <xf numFmtId="0" fontId="8" fillId="2" borderId="0" xfId="0" applyFont="1" applyFill="1" applyAlignment="1">
      <alignment horizontal="center"/>
    </xf>
    <xf numFmtId="0" fontId="2" fillId="2" borderId="0" xfId="0" applyFont="1" applyFill="1" applyAlignment="1">
      <alignment horizontal="center" vertical="top" wrapText="1"/>
    </xf>
    <xf numFmtId="0" fontId="5" fillId="2" borderId="0" xfId="0" applyFont="1" applyFill="1" applyAlignment="1">
      <alignment horizontal="center" vertical="center" wrapText="1"/>
    </xf>
    <xf numFmtId="0" fontId="13" fillId="2" borderId="0" xfId="0" applyFont="1" applyFill="1" applyAlignment="1">
      <alignment horizontal="center" vertical="center" textRotation="90" wrapText="1"/>
    </xf>
    <xf numFmtId="0" fontId="17" fillId="2" borderId="0" xfId="0" applyFont="1" applyFill="1" applyAlignment="1">
      <alignment horizontal="center" vertical="center"/>
    </xf>
    <xf numFmtId="0" fontId="18" fillId="3" borderId="0" xfId="0" applyFont="1" applyFill="1" applyAlignment="1">
      <alignment horizontal="center" vertical="center" wrapText="1"/>
    </xf>
    <xf numFmtId="0" fontId="15" fillId="7" borderId="0" xfId="0" applyFont="1" applyFill="1" applyAlignment="1">
      <alignment horizontal="center" vertical="center"/>
    </xf>
    <xf numFmtId="0" fontId="16" fillId="2" borderId="0" xfId="0" applyFont="1" applyFill="1" applyAlignment="1">
      <alignment horizontal="center" vertical="center" wrapText="1"/>
    </xf>
    <xf numFmtId="0" fontId="11" fillId="2" borderId="0" xfId="0" applyFont="1" applyFill="1" applyAlignment="1">
      <alignment horizontal="left" vertical="center"/>
    </xf>
    <xf numFmtId="0" fontId="0" fillId="4" borderId="0" xfId="0" applyFill="1" applyAlignment="1">
      <alignment horizontal="center" vertical="center"/>
    </xf>
    <xf numFmtId="0" fontId="2" fillId="2" borderId="0" xfId="0" applyFont="1" applyFill="1" applyAlignment="1">
      <alignment horizontal="center" wrapText="1"/>
    </xf>
    <xf numFmtId="0" fontId="7" fillId="3" borderId="0" xfId="0" applyFont="1" applyFill="1" applyAlignment="1">
      <alignment horizontal="center" vertical="center" textRotation="90" wrapText="1"/>
    </xf>
    <xf numFmtId="0" fontId="11" fillId="7" borderId="0" xfId="0" applyFont="1" applyFill="1" applyAlignment="1">
      <alignment horizontal="center" vertical="center"/>
    </xf>
    <xf numFmtId="0" fontId="1"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7AC30-0B5E-4356-8242-DCA324509F21}">
  <dimension ref="A1:N9"/>
  <sheetViews>
    <sheetView tabSelected="1" workbookViewId="0">
      <selection activeCell="K6" sqref="K6"/>
    </sheetView>
  </sheetViews>
  <sheetFormatPr defaultColWidth="0" defaultRowHeight="15.75" zeroHeight="1" x14ac:dyDescent="0.25"/>
  <cols>
    <col min="1" max="9" width="8.625" customWidth="1"/>
    <col min="10" max="10" width="10.875" customWidth="1"/>
    <col min="11" max="12" width="8.625" customWidth="1"/>
    <col min="13" max="14" width="0" hidden="1" customWidth="1"/>
    <col min="15" max="16384" width="8.625" hidden="1"/>
  </cols>
  <sheetData>
    <row r="1" spans="1:12" ht="18.600000000000001" customHeight="1" x14ac:dyDescent="0.25">
      <c r="A1" s="35"/>
      <c r="B1" s="67" t="s">
        <v>0</v>
      </c>
      <c r="C1" s="67"/>
      <c r="D1" s="67"/>
      <c r="E1" s="67"/>
      <c r="F1" s="67"/>
      <c r="G1" s="67"/>
      <c r="H1" s="67"/>
      <c r="I1" s="67"/>
      <c r="J1" s="67"/>
      <c r="K1" s="67"/>
      <c r="L1" s="35"/>
    </row>
    <row r="2" spans="1:12" ht="18.600000000000001" customHeight="1" x14ac:dyDescent="0.25">
      <c r="A2" s="35"/>
      <c r="B2" s="67"/>
      <c r="C2" s="67"/>
      <c r="D2" s="67"/>
      <c r="E2" s="67"/>
      <c r="F2" s="67"/>
      <c r="G2" s="67"/>
      <c r="H2" s="67"/>
      <c r="I2" s="67"/>
      <c r="J2" s="67"/>
      <c r="K2" s="67"/>
      <c r="L2" s="35"/>
    </row>
    <row r="3" spans="1:12" ht="97.5" customHeight="1" x14ac:dyDescent="0.25">
      <c r="A3" s="35"/>
      <c r="B3" s="78" t="s">
        <v>43</v>
      </c>
      <c r="C3" s="66"/>
      <c r="D3" s="66"/>
      <c r="E3" s="66"/>
      <c r="F3" s="66"/>
      <c r="G3" s="66"/>
      <c r="H3" s="66"/>
      <c r="I3" s="66"/>
      <c r="J3" s="66"/>
      <c r="L3" s="35"/>
    </row>
    <row r="4" spans="1:12" x14ac:dyDescent="0.25">
      <c r="A4" s="35"/>
      <c r="B4" s="65" t="s">
        <v>1</v>
      </c>
      <c r="C4" s="65"/>
      <c r="D4" s="65"/>
      <c r="E4" s="65"/>
      <c r="F4" s="65"/>
      <c r="G4" s="65"/>
      <c r="H4" s="65"/>
      <c r="I4" s="65"/>
      <c r="J4" s="65"/>
      <c r="K4" s="35"/>
      <c r="L4" s="35"/>
    </row>
    <row r="5" spans="1:12" ht="44.1" customHeight="1" x14ac:dyDescent="0.25">
      <c r="A5" s="35"/>
      <c r="B5" s="64" t="s">
        <v>2</v>
      </c>
      <c r="C5" s="64"/>
      <c r="D5" s="64"/>
      <c r="E5" s="64"/>
      <c r="F5" s="64"/>
      <c r="G5" s="64"/>
      <c r="H5" s="64"/>
      <c r="I5" s="64"/>
      <c r="J5" s="64"/>
      <c r="K5" s="35"/>
      <c r="L5" s="35"/>
    </row>
    <row r="6" spans="1:12" ht="72.599999999999994" customHeight="1" x14ac:dyDescent="0.25">
      <c r="A6" s="35"/>
      <c r="B6" s="64" t="s">
        <v>3</v>
      </c>
      <c r="C6" s="64"/>
      <c r="D6" s="64"/>
      <c r="E6" s="64"/>
      <c r="F6" s="64"/>
      <c r="G6" s="64"/>
      <c r="H6" s="64"/>
      <c r="I6" s="64"/>
      <c r="J6" s="64"/>
      <c r="K6" s="35"/>
      <c r="L6" s="35"/>
    </row>
    <row r="7" spans="1:12" ht="59.1" customHeight="1" x14ac:dyDescent="0.25">
      <c r="A7" s="35"/>
      <c r="B7" s="64" t="s">
        <v>44</v>
      </c>
      <c r="C7" s="64"/>
      <c r="D7" s="64"/>
      <c r="E7" s="64"/>
      <c r="F7" s="64"/>
      <c r="G7" s="64"/>
      <c r="H7" s="64"/>
      <c r="I7" s="64"/>
      <c r="J7" s="64"/>
      <c r="K7" s="35"/>
      <c r="L7" s="35"/>
    </row>
    <row r="8" spans="1:12" ht="43.5" customHeight="1" x14ac:dyDescent="0.25">
      <c r="A8" s="35"/>
      <c r="B8" s="64" t="s">
        <v>4</v>
      </c>
      <c r="C8" s="64"/>
      <c r="D8" s="64"/>
      <c r="E8" s="64"/>
      <c r="F8" s="64"/>
      <c r="G8" s="64"/>
      <c r="H8" s="64"/>
      <c r="I8" s="64"/>
      <c r="J8" s="64"/>
      <c r="K8" s="35"/>
      <c r="L8" s="35"/>
    </row>
    <row r="9" spans="1:12" x14ac:dyDescent="0.25">
      <c r="A9" s="35"/>
      <c r="B9" s="35"/>
      <c r="C9" s="35"/>
      <c r="D9" s="35"/>
      <c r="E9" s="35"/>
      <c r="F9" s="35"/>
      <c r="G9" s="35"/>
      <c r="H9" s="35"/>
      <c r="I9" s="35"/>
      <c r="J9" s="35"/>
      <c r="K9" s="35"/>
      <c r="L9" s="35"/>
    </row>
  </sheetData>
  <sheetProtection algorithmName="SHA-512" hashValue="URA2CxMW76CSEFpA2Q5WjfcLGkRvP0fFZb0k8FRWOOpnJLC+KdtwpAkIkHotfaXc/WjVxZbZkBueG/IUA51Fbg==" saltValue="x8IWrbgEtlHthrzoUCMbfg==" spinCount="100000" sheet="1" objects="1" scenarios="1"/>
  <mergeCells count="7">
    <mergeCell ref="B8:J8"/>
    <mergeCell ref="B4:J4"/>
    <mergeCell ref="B3:J3"/>
    <mergeCell ref="B1:K2"/>
    <mergeCell ref="B5:J5"/>
    <mergeCell ref="B6:J6"/>
    <mergeCell ref="B7:J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062C2-7D76-402A-ACB7-37CD002338EE}">
  <dimension ref="A1:AF41"/>
  <sheetViews>
    <sheetView topLeftCell="D1" zoomScaleNormal="100" workbookViewId="0">
      <selection activeCell="D6" sqref="D6"/>
    </sheetView>
  </sheetViews>
  <sheetFormatPr defaultColWidth="0" defaultRowHeight="15.6" customHeight="1" zeroHeight="1" x14ac:dyDescent="0.25"/>
  <cols>
    <col min="1" max="1" width="5.125" style="3" hidden="1" customWidth="1"/>
    <col min="2" max="2" width="5.75" style="3" customWidth="1"/>
    <col min="3" max="3" width="1.5" style="3" customWidth="1"/>
    <col min="4" max="4" width="56.375" style="3" customWidth="1"/>
    <col min="5" max="5" width="17.125" style="3" customWidth="1"/>
    <col min="6" max="6" width="15" style="3" customWidth="1"/>
    <col min="7" max="7" width="31.875" style="3" customWidth="1"/>
    <col min="8" max="8" width="27.125" style="3" customWidth="1"/>
    <col min="9" max="10" width="15" style="3" hidden="1" customWidth="1"/>
    <col min="11" max="11" width="1.625" style="3" customWidth="1"/>
    <col min="12" max="12" width="6.875" style="3" customWidth="1"/>
    <col min="13" max="13" width="10.875" style="3" hidden="1" customWidth="1"/>
    <col min="14" max="21" width="0" style="3" hidden="1" customWidth="1"/>
    <col min="22" max="22" width="10.875" style="3" hidden="1" customWidth="1"/>
    <col min="23" max="32" width="0" style="3" hidden="1" customWidth="1"/>
    <col min="33" max="16384" width="10.875" style="3" hidden="1"/>
  </cols>
  <sheetData>
    <row r="1" spans="1:13" ht="62.45" customHeight="1" x14ac:dyDescent="0.25">
      <c r="A1" s="1"/>
      <c r="B1" s="1"/>
      <c r="C1" s="1"/>
      <c r="D1" s="67" t="s">
        <v>5</v>
      </c>
      <c r="E1" s="67"/>
      <c r="F1" s="67"/>
      <c r="G1" s="67"/>
      <c r="H1" s="67"/>
      <c r="I1" s="67"/>
      <c r="J1" s="67"/>
      <c r="K1" s="2"/>
      <c r="L1" s="2"/>
      <c r="M1" s="1"/>
    </row>
    <row r="2" spans="1:13" ht="95.45" customHeight="1" x14ac:dyDescent="0.25">
      <c r="A2" s="1"/>
      <c r="B2" s="1"/>
      <c r="C2" s="1"/>
      <c r="D2" s="75" t="s">
        <v>6</v>
      </c>
      <c r="E2" s="75"/>
      <c r="F2" s="75"/>
      <c r="G2" s="75"/>
      <c r="H2" s="75"/>
      <c r="I2" s="75"/>
      <c r="J2" s="75"/>
      <c r="K2" s="62"/>
      <c r="L2" s="62"/>
      <c r="M2" s="1"/>
    </row>
    <row r="3" spans="1:13" ht="3.95" hidden="1" customHeight="1" x14ac:dyDescent="0.25">
      <c r="A3" s="1"/>
      <c r="B3" s="1"/>
      <c r="C3" s="1"/>
      <c r="D3" s="75"/>
      <c r="E3" s="75"/>
      <c r="F3" s="75"/>
      <c r="G3" s="63"/>
      <c r="H3" s="63"/>
      <c r="I3" s="63"/>
      <c r="J3" s="63"/>
      <c r="K3" s="1"/>
      <c r="L3" s="1"/>
      <c r="M3" s="1"/>
    </row>
    <row r="4" spans="1:13" ht="20.45" customHeight="1" x14ac:dyDescent="0.25">
      <c r="A4" s="1"/>
      <c r="B4" s="1"/>
      <c r="C4" s="70" t="s">
        <v>7</v>
      </c>
      <c r="D4" s="70"/>
      <c r="E4" s="55"/>
      <c r="F4" s="1"/>
      <c r="G4" s="1"/>
      <c r="H4" s="1"/>
      <c r="I4" s="1"/>
      <c r="J4" s="1"/>
      <c r="K4" s="1"/>
      <c r="L4" s="1"/>
      <c r="M4" s="1"/>
    </row>
    <row r="5" spans="1:13" ht="8.25" customHeight="1" x14ac:dyDescent="0.25">
      <c r="A5" s="1"/>
      <c r="B5" s="56"/>
      <c r="C5" s="4"/>
      <c r="D5" s="4"/>
      <c r="E5" s="4"/>
      <c r="F5" s="4"/>
      <c r="G5" s="4"/>
      <c r="H5" s="4"/>
      <c r="I5" s="4"/>
      <c r="J5" s="4"/>
      <c r="K5" s="4"/>
      <c r="L5" s="1"/>
      <c r="M5" s="1"/>
    </row>
    <row r="6" spans="1:13" s="9" customFormat="1" ht="172.5" customHeight="1" x14ac:dyDescent="0.25">
      <c r="A6" s="5"/>
      <c r="B6" s="56"/>
      <c r="C6" s="6"/>
      <c r="D6" s="7" t="s">
        <v>8</v>
      </c>
      <c r="E6" s="7" t="s">
        <v>9</v>
      </c>
      <c r="F6" s="7" t="s">
        <v>10</v>
      </c>
      <c r="G6" s="7" t="s">
        <v>11</v>
      </c>
      <c r="H6" s="7" t="s">
        <v>12</v>
      </c>
      <c r="I6" s="8" t="s">
        <v>13</v>
      </c>
      <c r="J6" s="8" t="s">
        <v>13</v>
      </c>
      <c r="K6" s="6"/>
      <c r="L6" s="5"/>
      <c r="M6" s="5"/>
    </row>
    <row r="7" spans="1:13" s="14" customFormat="1" ht="15.75" x14ac:dyDescent="0.25">
      <c r="A7" s="10"/>
      <c r="B7" s="56"/>
      <c r="C7" s="11"/>
      <c r="D7" s="12" t="s">
        <v>14</v>
      </c>
      <c r="E7" s="12" t="s">
        <v>15</v>
      </c>
      <c r="F7" s="12" t="s">
        <v>16</v>
      </c>
      <c r="G7" s="12" t="s">
        <v>17</v>
      </c>
      <c r="H7" s="12" t="s">
        <v>18</v>
      </c>
      <c r="I7" s="13" t="s">
        <v>19</v>
      </c>
      <c r="J7" s="13" t="s">
        <v>20</v>
      </c>
      <c r="K7" s="11"/>
      <c r="L7" s="10"/>
      <c r="M7" s="10"/>
    </row>
    <row r="8" spans="1:13" s="14" customFormat="1" ht="15.75" x14ac:dyDescent="0.25">
      <c r="A8" s="10"/>
      <c r="B8" s="56"/>
      <c r="C8" s="11"/>
      <c r="D8" s="58"/>
      <c r="E8" s="59"/>
      <c r="F8" s="59"/>
      <c r="G8" s="59"/>
      <c r="H8" s="16">
        <f>100-G8</f>
        <v>100</v>
      </c>
      <c r="I8" s="17">
        <f>IF(ISNUMBER(F8),((G8*3)*100%),0)</f>
        <v>0</v>
      </c>
      <c r="J8" s="17">
        <f t="shared" ref="J8:J13" si="0">F8*I8</f>
        <v>0</v>
      </c>
      <c r="K8" s="11"/>
      <c r="L8" s="10"/>
      <c r="M8" s="10"/>
    </row>
    <row r="9" spans="1:13" s="14" customFormat="1" ht="15.75" x14ac:dyDescent="0.25">
      <c r="A9" s="10"/>
      <c r="B9" s="56"/>
      <c r="C9" s="11"/>
      <c r="D9" s="58"/>
      <c r="E9" s="59"/>
      <c r="F9" s="59"/>
      <c r="G9" s="59"/>
      <c r="H9" s="16">
        <f>H8-G9</f>
        <v>100</v>
      </c>
      <c r="I9" s="17">
        <f t="shared" ref="I9:I16" si="1">IF(ISNUMBER(F9),((G9*3)*100%),0)</f>
        <v>0</v>
      </c>
      <c r="J9" s="17">
        <f t="shared" si="0"/>
        <v>0</v>
      </c>
      <c r="K9" s="11"/>
      <c r="L9" s="10"/>
      <c r="M9" s="10"/>
    </row>
    <row r="10" spans="1:13" s="14" customFormat="1" ht="15.75" x14ac:dyDescent="0.25">
      <c r="A10" s="10"/>
      <c r="B10" s="56"/>
      <c r="C10" s="11"/>
      <c r="D10" s="58"/>
      <c r="E10" s="59"/>
      <c r="F10" s="59"/>
      <c r="G10" s="59"/>
      <c r="H10" s="16">
        <f t="shared" ref="H10:H16" si="2">H9-G10</f>
        <v>100</v>
      </c>
      <c r="I10" s="17">
        <f t="shared" si="1"/>
        <v>0</v>
      </c>
      <c r="J10" s="17">
        <f t="shared" si="0"/>
        <v>0</v>
      </c>
      <c r="K10" s="11"/>
      <c r="L10" s="10"/>
      <c r="M10" s="10"/>
    </row>
    <row r="11" spans="1:13" s="14" customFormat="1" ht="15.75" x14ac:dyDescent="0.25">
      <c r="A11" s="10"/>
      <c r="B11" s="56"/>
      <c r="C11" s="11"/>
      <c r="D11" s="58"/>
      <c r="E11" s="59"/>
      <c r="F11" s="59"/>
      <c r="G11" s="59"/>
      <c r="H11" s="16">
        <f>H10-G11</f>
        <v>100</v>
      </c>
      <c r="I11" s="17">
        <f t="shared" si="1"/>
        <v>0</v>
      </c>
      <c r="J11" s="17">
        <f t="shared" si="0"/>
        <v>0</v>
      </c>
      <c r="K11" s="11"/>
      <c r="L11" s="10"/>
      <c r="M11" s="10"/>
    </row>
    <row r="12" spans="1:13" s="14" customFormat="1" ht="15.75" x14ac:dyDescent="0.25">
      <c r="A12" s="10"/>
      <c r="B12" s="56"/>
      <c r="C12" s="11"/>
      <c r="D12" s="58"/>
      <c r="E12" s="59"/>
      <c r="F12" s="59"/>
      <c r="G12" s="59"/>
      <c r="H12" s="16">
        <f t="shared" si="2"/>
        <v>100</v>
      </c>
      <c r="I12" s="17">
        <f t="shared" si="1"/>
        <v>0</v>
      </c>
      <c r="J12" s="17">
        <f t="shared" si="0"/>
        <v>0</v>
      </c>
      <c r="K12" s="11"/>
      <c r="L12" s="10"/>
      <c r="M12" s="10"/>
    </row>
    <row r="13" spans="1:13" s="14" customFormat="1" ht="15.75" x14ac:dyDescent="0.25">
      <c r="A13" s="10"/>
      <c r="B13" s="56"/>
      <c r="C13" s="11"/>
      <c r="D13" s="58"/>
      <c r="E13" s="59"/>
      <c r="F13" s="59"/>
      <c r="G13" s="59"/>
      <c r="H13" s="16">
        <f t="shared" si="2"/>
        <v>100</v>
      </c>
      <c r="I13" s="17">
        <f t="shared" si="1"/>
        <v>0</v>
      </c>
      <c r="J13" s="17">
        <f t="shared" si="0"/>
        <v>0</v>
      </c>
      <c r="K13" s="11"/>
      <c r="L13" s="10"/>
      <c r="M13" s="10"/>
    </row>
    <row r="14" spans="1:13" s="14" customFormat="1" ht="15.75" x14ac:dyDescent="0.25">
      <c r="A14" s="10"/>
      <c r="B14" s="56"/>
      <c r="C14" s="11"/>
      <c r="D14" s="58"/>
      <c r="E14" s="59"/>
      <c r="F14" s="59"/>
      <c r="G14" s="59"/>
      <c r="H14" s="16">
        <f t="shared" si="2"/>
        <v>100</v>
      </c>
      <c r="I14" s="17">
        <f t="shared" si="1"/>
        <v>0</v>
      </c>
      <c r="J14" s="17">
        <f t="shared" ref="J14:J27" si="3">F14*I14</f>
        <v>0</v>
      </c>
      <c r="K14" s="11"/>
      <c r="L14" s="10"/>
      <c r="M14" s="10"/>
    </row>
    <row r="15" spans="1:13" ht="15.75" x14ac:dyDescent="0.25">
      <c r="A15" s="1"/>
      <c r="B15" s="56"/>
      <c r="C15" s="4"/>
      <c r="D15" s="58"/>
      <c r="E15" s="59"/>
      <c r="F15" s="59"/>
      <c r="G15" s="59"/>
      <c r="H15" s="16">
        <f t="shared" si="2"/>
        <v>100</v>
      </c>
      <c r="I15" s="17">
        <f t="shared" si="1"/>
        <v>0</v>
      </c>
      <c r="J15" s="17">
        <f t="shared" si="3"/>
        <v>0</v>
      </c>
      <c r="K15" s="4"/>
      <c r="L15" s="1"/>
      <c r="M15" s="1"/>
    </row>
    <row r="16" spans="1:13" ht="15.75" x14ac:dyDescent="0.25">
      <c r="A16" s="1"/>
      <c r="B16" s="56"/>
      <c r="C16" s="4"/>
      <c r="D16" s="60"/>
      <c r="E16" s="59"/>
      <c r="F16" s="59"/>
      <c r="G16" s="59"/>
      <c r="H16" s="16">
        <f t="shared" si="2"/>
        <v>100</v>
      </c>
      <c r="I16" s="17">
        <f t="shared" si="1"/>
        <v>0</v>
      </c>
      <c r="J16" s="37">
        <f t="shared" si="3"/>
        <v>0</v>
      </c>
      <c r="K16" s="4"/>
      <c r="L16" s="1"/>
      <c r="M16" s="1"/>
    </row>
    <row r="17" spans="1:13" ht="12.95" customHeight="1" x14ac:dyDescent="0.25">
      <c r="A17" s="1"/>
      <c r="B17" s="56"/>
      <c r="C17" s="4"/>
      <c r="D17" s="19"/>
      <c r="E17" s="33"/>
      <c r="F17" s="33"/>
      <c r="G17" s="33"/>
      <c r="H17" s="33"/>
      <c r="I17" s="41"/>
      <c r="J17" s="41"/>
      <c r="K17" s="4"/>
      <c r="L17" s="1"/>
      <c r="M17" s="1"/>
    </row>
    <row r="18" spans="1:13" ht="12.95" customHeight="1" x14ac:dyDescent="0.25">
      <c r="A18" s="1"/>
      <c r="B18" s="52"/>
      <c r="C18" s="1"/>
      <c r="D18" s="53"/>
      <c r="E18" s="36"/>
      <c r="F18" s="36"/>
      <c r="G18" s="36"/>
      <c r="H18" s="36"/>
      <c r="I18" s="40"/>
      <c r="J18" s="40"/>
      <c r="K18" s="1"/>
      <c r="L18" s="1"/>
    </row>
    <row r="19" spans="1:13" ht="12.95" customHeight="1" x14ac:dyDescent="0.25">
      <c r="A19" s="1"/>
      <c r="B19" s="52"/>
      <c r="C19" s="1"/>
      <c r="D19" s="53"/>
      <c r="E19" s="36"/>
      <c r="F19" s="36"/>
      <c r="G19" s="36"/>
      <c r="H19" s="36"/>
      <c r="I19" s="40"/>
      <c r="J19" s="40"/>
      <c r="K19" s="1"/>
      <c r="L19" s="1"/>
    </row>
    <row r="20" spans="1:13" ht="24" customHeight="1" x14ac:dyDescent="0.25">
      <c r="A20" s="1"/>
      <c r="B20" s="20"/>
      <c r="C20" s="70" t="s">
        <v>21</v>
      </c>
      <c r="D20" s="70"/>
      <c r="E20" s="54"/>
      <c r="F20" s="57"/>
      <c r="G20" s="57"/>
      <c r="H20" s="57"/>
      <c r="I20" s="40"/>
      <c r="J20" s="40"/>
      <c r="K20" s="1"/>
      <c r="L20" s="1"/>
      <c r="M20" s="1"/>
    </row>
    <row r="21" spans="1:13" ht="9.6" customHeight="1" x14ac:dyDescent="0.25">
      <c r="A21" s="1"/>
      <c r="B21" s="20"/>
      <c r="C21" s="4"/>
      <c r="D21" s="74"/>
      <c r="E21" s="74"/>
      <c r="F21" s="74"/>
      <c r="G21" s="74"/>
      <c r="H21" s="74"/>
      <c r="I21" s="38"/>
      <c r="J21" s="39"/>
      <c r="K21" s="4"/>
      <c r="L21" s="1"/>
      <c r="M21" s="1"/>
    </row>
    <row r="22" spans="1:13" ht="171.95" customHeight="1" x14ac:dyDescent="0.25">
      <c r="A22" s="1"/>
      <c r="B22" s="20"/>
      <c r="C22" s="4"/>
      <c r="D22" s="7" t="s">
        <v>22</v>
      </c>
      <c r="E22" s="7" t="s">
        <v>9</v>
      </c>
      <c r="F22" s="7" t="s">
        <v>10</v>
      </c>
      <c r="G22" s="7" t="s">
        <v>23</v>
      </c>
      <c r="H22" s="7" t="s">
        <v>12</v>
      </c>
      <c r="I22" s="17"/>
      <c r="J22" s="17"/>
      <c r="K22" s="4"/>
      <c r="L22" s="1"/>
      <c r="M22" s="1"/>
    </row>
    <row r="23" spans="1:13" ht="14.1" customHeight="1" x14ac:dyDescent="0.25">
      <c r="A23" s="1"/>
      <c r="B23" s="20"/>
      <c r="C23" s="4"/>
      <c r="D23" s="12" t="s">
        <v>14</v>
      </c>
      <c r="E23" s="12" t="s">
        <v>15</v>
      </c>
      <c r="F23" s="12" t="s">
        <v>16</v>
      </c>
      <c r="G23" s="12" t="s">
        <v>17</v>
      </c>
      <c r="H23" s="12" t="s">
        <v>18</v>
      </c>
      <c r="I23" s="13" t="s">
        <v>19</v>
      </c>
      <c r="J23" s="13" t="s">
        <v>20</v>
      </c>
      <c r="K23" s="4"/>
      <c r="L23" s="1"/>
      <c r="M23" s="1"/>
    </row>
    <row r="24" spans="1:13" ht="15.75" x14ac:dyDescent="0.25">
      <c r="A24" s="1"/>
      <c r="B24" s="20"/>
      <c r="C24" s="4"/>
      <c r="D24" s="60"/>
      <c r="E24" s="59"/>
      <c r="F24" s="59"/>
      <c r="G24" s="59"/>
      <c r="H24" s="16">
        <f>20-G24</f>
        <v>20</v>
      </c>
      <c r="I24" s="21">
        <f>IF(ISNUMBER(F24),(G24*100%),0)</f>
        <v>0</v>
      </c>
      <c r="J24" s="21">
        <f t="shared" si="3"/>
        <v>0</v>
      </c>
      <c r="K24" s="4"/>
      <c r="L24" s="1"/>
      <c r="M24" s="1"/>
    </row>
    <row r="25" spans="1:13" ht="15.75" x14ac:dyDescent="0.25">
      <c r="A25" s="1"/>
      <c r="B25" s="20"/>
      <c r="C25" s="4"/>
      <c r="D25" s="60"/>
      <c r="E25" s="59"/>
      <c r="F25" s="59"/>
      <c r="G25" s="59"/>
      <c r="H25" s="16">
        <f>H24-G25</f>
        <v>20</v>
      </c>
      <c r="I25" s="21">
        <f t="shared" ref="I25:I31" si="4">IF(ISNUMBER(F25),(G25*100%),0)</f>
        <v>0</v>
      </c>
      <c r="J25" s="21">
        <f t="shared" si="3"/>
        <v>0</v>
      </c>
      <c r="K25" s="4"/>
      <c r="L25" s="1"/>
      <c r="M25" s="1"/>
    </row>
    <row r="26" spans="1:13" ht="15.75" x14ac:dyDescent="0.25">
      <c r="A26" s="1"/>
      <c r="B26" s="20"/>
      <c r="C26" s="4"/>
      <c r="D26" s="60"/>
      <c r="E26" s="59"/>
      <c r="F26" s="59"/>
      <c r="G26" s="59"/>
      <c r="H26" s="16">
        <f t="shared" ref="H26:H27" si="5">H25-G26</f>
        <v>20</v>
      </c>
      <c r="I26" s="21">
        <f t="shared" si="4"/>
        <v>0</v>
      </c>
      <c r="J26" s="21">
        <f t="shared" si="3"/>
        <v>0</v>
      </c>
      <c r="K26" s="4"/>
      <c r="L26" s="1"/>
      <c r="M26" s="1"/>
    </row>
    <row r="27" spans="1:13" ht="15.75" x14ac:dyDescent="0.25">
      <c r="A27" s="1"/>
      <c r="B27" s="20"/>
      <c r="C27" s="4"/>
      <c r="D27" s="60"/>
      <c r="E27" s="59"/>
      <c r="F27" s="59"/>
      <c r="G27" s="59"/>
      <c r="H27" s="16">
        <f t="shared" si="5"/>
        <v>20</v>
      </c>
      <c r="I27" s="21">
        <f t="shared" si="4"/>
        <v>0</v>
      </c>
      <c r="J27" s="21">
        <f t="shared" si="3"/>
        <v>0</v>
      </c>
      <c r="K27" s="4"/>
      <c r="L27" s="1"/>
      <c r="M27" s="1"/>
    </row>
    <row r="28" spans="1:13" ht="15.6" hidden="1" customHeight="1" x14ac:dyDescent="0.25">
      <c r="A28" s="1"/>
      <c r="B28" s="20"/>
      <c r="C28" s="4"/>
      <c r="D28" s="22"/>
      <c r="E28" s="23"/>
      <c r="F28" s="23"/>
      <c r="G28" s="24"/>
      <c r="H28" s="23" t="s">
        <v>24</v>
      </c>
      <c r="I28" s="21">
        <f>SUM(I8:I16)</f>
        <v>0</v>
      </c>
      <c r="J28" s="23">
        <f>SUM(J8:J16)</f>
        <v>0</v>
      </c>
      <c r="K28" s="4"/>
      <c r="L28" s="1"/>
      <c r="M28" s="1"/>
    </row>
    <row r="29" spans="1:13" ht="15.6" hidden="1" customHeight="1" x14ac:dyDescent="0.25">
      <c r="A29" s="1"/>
      <c r="B29" s="20"/>
      <c r="C29" s="4"/>
      <c r="D29" s="22"/>
      <c r="E29" s="23" t="s">
        <v>25</v>
      </c>
      <c r="F29" s="23"/>
      <c r="G29" s="24"/>
      <c r="H29" s="23"/>
      <c r="I29" s="21">
        <f t="shared" si="4"/>
        <v>0</v>
      </c>
      <c r="J29" s="23"/>
      <c r="K29" s="4"/>
      <c r="L29" s="1"/>
      <c r="M29" s="1"/>
    </row>
    <row r="30" spans="1:13" ht="15.6" hidden="1" customHeight="1" x14ac:dyDescent="0.25">
      <c r="A30" s="1"/>
      <c r="B30" s="20"/>
      <c r="C30" s="4"/>
      <c r="D30" s="22"/>
      <c r="E30" s="23">
        <f>SUM(G8:G27)</f>
        <v>0</v>
      </c>
      <c r="F30" s="23"/>
      <c r="G30" s="23"/>
      <c r="H30" s="23" t="s">
        <v>26</v>
      </c>
      <c r="I30" s="21">
        <f>SUM(I24:I27)</f>
        <v>0</v>
      </c>
      <c r="J30" s="23">
        <f>SUM(J24:J27)</f>
        <v>0</v>
      </c>
      <c r="K30" s="4"/>
      <c r="L30" s="1"/>
      <c r="M30" s="1"/>
    </row>
    <row r="31" spans="1:13" ht="15.6" hidden="1" customHeight="1" x14ac:dyDescent="0.25">
      <c r="A31" s="1"/>
      <c r="B31" s="20"/>
      <c r="C31" s="4"/>
      <c r="D31" s="22"/>
      <c r="E31" s="25"/>
      <c r="F31" s="23"/>
      <c r="G31" s="23"/>
      <c r="H31" s="23"/>
      <c r="I31" s="21">
        <f t="shared" si="4"/>
        <v>0</v>
      </c>
      <c r="J31" s="23"/>
      <c r="K31" s="4"/>
      <c r="L31" s="1"/>
      <c r="M31" s="1"/>
    </row>
    <row r="32" spans="1:13" s="28" customFormat="1" ht="10.5" customHeight="1" x14ac:dyDescent="0.25">
      <c r="A32" s="26"/>
      <c r="B32" s="20"/>
      <c r="C32" s="27"/>
      <c r="D32" s="27"/>
      <c r="E32" s="27"/>
      <c r="F32" s="27"/>
      <c r="G32" s="27"/>
      <c r="H32" s="27"/>
      <c r="I32" s="27"/>
      <c r="J32" s="27"/>
      <c r="K32" s="27"/>
      <c r="L32" s="26"/>
      <c r="M32" s="26"/>
    </row>
    <row r="33" spans="1:13" s="1" customFormat="1" ht="33.75" customHeight="1" x14ac:dyDescent="0.25">
      <c r="B33" s="20"/>
    </row>
    <row r="34" spans="1:13" s="1" customFormat="1" ht="33.75" customHeight="1" x14ac:dyDescent="0.25">
      <c r="D34" s="71" t="s">
        <v>27</v>
      </c>
      <c r="E34" s="71"/>
    </row>
    <row r="35" spans="1:13" s="1" customFormat="1" ht="51" customHeight="1" x14ac:dyDescent="0.25">
      <c r="D35" s="29" t="s">
        <v>28</v>
      </c>
      <c r="E35" s="30" t="str">
        <f>IF(E30=120,(J28+J30)/(I28+I30),"")</f>
        <v/>
      </c>
      <c r="F35" s="72"/>
      <c r="G35" s="72"/>
      <c r="H35" s="72"/>
      <c r="I35" s="72"/>
      <c r="J35" s="72"/>
      <c r="K35" s="31"/>
      <c r="L35" s="31"/>
    </row>
    <row r="36" spans="1:13" s="1" customFormat="1" ht="33.75" customHeight="1" x14ac:dyDescent="0.25">
      <c r="D36" s="29" t="s">
        <v>29</v>
      </c>
      <c r="E36" s="29" t="str">
        <f>IF(E35="","",IF(AND(E35&lt;40),(""),IF(AND(E35&gt;=40,E35&lt;=49.9),("3rd"),IF(AND(E35&gt;=50,E35&lt;=59.9),("2:2"),(IF(AND(E35&gt;=60,E35&lt;=69.9),("2:1"),(IF(E35&gt;=70,("1st")))))))))</f>
        <v/>
      </c>
      <c r="F36" s="31"/>
      <c r="G36" s="31"/>
      <c r="H36" s="31"/>
      <c r="I36" s="31"/>
      <c r="J36" s="34"/>
    </row>
    <row r="37" spans="1:13" s="1" customFormat="1" ht="33.75" customHeight="1" x14ac:dyDescent="0.25"/>
    <row r="38" spans="1:13" s="1" customFormat="1" ht="21.95" customHeight="1" x14ac:dyDescent="0.25">
      <c r="D38" s="73"/>
      <c r="E38" s="73"/>
    </row>
    <row r="39" spans="1:13" ht="21.95" customHeight="1" x14ac:dyDescent="0.25">
      <c r="A39" s="1"/>
      <c r="B39" s="68"/>
      <c r="C39" s="1"/>
      <c r="D39" s="69"/>
      <c r="E39" s="69"/>
      <c r="F39" s="32"/>
      <c r="G39" s="32"/>
      <c r="H39" s="32"/>
      <c r="I39" s="32"/>
      <c r="J39" s="32"/>
      <c r="K39" s="1"/>
      <c r="L39" s="1"/>
      <c r="M39" s="1"/>
    </row>
    <row r="40" spans="1:13" ht="21.95" customHeight="1" x14ac:dyDescent="0.25">
      <c r="A40" s="1"/>
      <c r="B40" s="68"/>
      <c r="C40" s="1"/>
      <c r="D40" s="1"/>
      <c r="E40" s="1"/>
      <c r="F40" s="1"/>
      <c r="G40" s="1"/>
      <c r="H40" s="1"/>
      <c r="I40" s="1"/>
      <c r="J40" s="1"/>
      <c r="K40" s="1"/>
      <c r="L40" s="1"/>
      <c r="M40" s="1"/>
    </row>
    <row r="41" spans="1:13" ht="21.95" customHeight="1" x14ac:dyDescent="0.25">
      <c r="A41" s="1"/>
      <c r="B41" s="1"/>
      <c r="C41" s="1"/>
      <c r="D41" s="1"/>
      <c r="E41" s="1"/>
      <c r="F41" s="1"/>
      <c r="G41" s="1"/>
      <c r="H41" s="1"/>
      <c r="I41" s="1"/>
      <c r="J41" s="1"/>
      <c r="K41" s="1"/>
      <c r="L41" s="1"/>
    </row>
  </sheetData>
  <sheetProtection algorithmName="SHA-512" hashValue="dTeVT3hw++HWbFb6sGXHSlJLdVemXN1+YAWfQqyBHLwEutA59wRb/kCoZMVMd4x2SprOelB5pWmt1p7x6KvphA==" saltValue="XbH1McuoUm5bGiKSwD+q4Q==" spinCount="100000" sheet="1" objects="1" scenarios="1"/>
  <mergeCells count="11">
    <mergeCell ref="F35:J35"/>
    <mergeCell ref="D38:E38"/>
    <mergeCell ref="D21:H21"/>
    <mergeCell ref="D1:J1"/>
    <mergeCell ref="D2:J2"/>
    <mergeCell ref="D3:F3"/>
    <mergeCell ref="B39:B40"/>
    <mergeCell ref="D39:E39"/>
    <mergeCell ref="C4:D4"/>
    <mergeCell ref="C20:D20"/>
    <mergeCell ref="D34:E34"/>
  </mergeCells>
  <dataValidations count="4">
    <dataValidation type="custom" allowBlank="1" showInputMessage="1" showErrorMessage="1" errorTitle="Too Many Counting Credits" error="You have too many credits counting towards this calculation. Please make sure you only have 100 credits worth in this part. You may need to split the credit and include a portion of it in the lowest 20 credits too. " sqref="G8:G16" xr:uid="{C9E9E80D-9275-44EF-A2C1-05AE42E25A76}">
      <formula1>H8&gt;=0</formula1>
    </dataValidation>
    <dataValidation type="custom" allowBlank="1" showInputMessage="1" showErrorMessage="1" errorTitle="Too Many Counting Credits" error="You have too many credits counting towards this calculation. Please make sure you only have 120 credits in total and that any credit split between the blue and yellow cells are correctly split" sqref="G17:G19" xr:uid="{1F2A905A-8E53-4D2D-9CBB-BE2D69BC73A1}">
      <formula1>H17&gt;=0</formula1>
    </dataValidation>
    <dataValidation allowBlank="1" showInputMessage="1" showErrorMessage="1" errorTitle="Too Many Counting Credits" error="You have too many credits counting towards this calculation. Please make sure you only have 120 credits in total and that any credit split between the blue and yellow cells are correctly split" sqref="H24:H27 H8:H19" xr:uid="{E55D2FEF-E353-465F-B65A-0374F0BEFF17}"/>
    <dataValidation type="custom" allowBlank="1" showInputMessage="1" showErrorMessage="1" errorTitle="Too Many Counting Credits" error="You have too many credits counting towards this calculation. Please make sure you only have 20 credits in this part. It might be worth checking that any credit split between the best and worst credits has been done correctly" sqref="G24:G27" xr:uid="{E36940B2-7F56-4D81-A117-EFC6D4848FB1}">
      <formula1>H24&gt;=0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0ED2-EB92-43C3-BA1A-E61480E164E7}">
  <dimension ref="A1:XFC46"/>
  <sheetViews>
    <sheetView zoomScale="90" zoomScaleNormal="90" workbookViewId="0">
      <selection activeCell="D5" sqref="D5"/>
    </sheetView>
  </sheetViews>
  <sheetFormatPr defaultColWidth="0" defaultRowHeight="0" customHeight="1" zeroHeight="1" x14ac:dyDescent="0.25"/>
  <cols>
    <col min="1" max="1" width="5.125" style="3" customWidth="1"/>
    <col min="2" max="2" width="5.75" style="3" hidden="1" customWidth="1"/>
    <col min="3" max="3" width="1.5" style="3" customWidth="1"/>
    <col min="4" max="4" width="54.75" style="3" customWidth="1"/>
    <col min="5" max="5" width="17.125" style="3" customWidth="1"/>
    <col min="6" max="6" width="15" style="3" customWidth="1"/>
    <col min="7" max="7" width="31.875" style="3" customWidth="1"/>
    <col min="8" max="8" width="27.125" style="3" customWidth="1"/>
    <col min="9" max="10" width="15" style="3" hidden="1" customWidth="1"/>
    <col min="11" max="11" width="1.625" style="3" customWidth="1"/>
    <col min="12" max="12" width="38.625" style="3" customWidth="1"/>
    <col min="13" max="13" width="2.375" style="3" customWidth="1"/>
    <col min="14" max="14" width="10.875" style="3" customWidth="1"/>
    <col min="15" max="22" width="8.625" style="3" hidden="1" customWidth="1"/>
    <col min="23" max="23" width="10.875" style="3" hidden="1" customWidth="1"/>
    <col min="24" max="34" width="8.625" style="3" hidden="1" customWidth="1"/>
    <col min="35" max="16383" width="10.875" style="3" hidden="1"/>
    <col min="16384" max="16384" width="7.625" style="3" hidden="1" customWidth="1"/>
  </cols>
  <sheetData>
    <row r="1" spans="1:14" ht="62.45" customHeight="1" x14ac:dyDescent="0.25">
      <c r="A1" s="1"/>
      <c r="B1" s="1"/>
      <c r="C1" s="1"/>
      <c r="D1" s="67" t="s">
        <v>30</v>
      </c>
      <c r="E1" s="67"/>
      <c r="F1" s="67"/>
      <c r="G1" s="67"/>
      <c r="H1" s="67"/>
      <c r="I1" s="67"/>
      <c r="J1" s="67"/>
      <c r="K1" s="2"/>
      <c r="L1" s="2"/>
      <c r="M1" s="2"/>
      <c r="N1" s="1"/>
    </row>
    <row r="2" spans="1:14" ht="3.95" hidden="1" customHeight="1" x14ac:dyDescent="0.25">
      <c r="A2" s="1"/>
      <c r="B2" s="1"/>
      <c r="C2" s="1"/>
      <c r="D2" s="75"/>
      <c r="E2" s="75"/>
      <c r="F2" s="75"/>
      <c r="G2" s="63"/>
      <c r="H2" s="63"/>
      <c r="I2" s="63"/>
      <c r="J2" s="63"/>
      <c r="K2" s="1"/>
      <c r="L2" s="1"/>
      <c r="M2" s="1"/>
      <c r="N2" s="1"/>
    </row>
    <row r="3" spans="1:14" ht="20.45" customHeight="1" x14ac:dyDescent="0.25">
      <c r="A3" s="1"/>
      <c r="B3" s="1"/>
      <c r="C3" s="77" t="s">
        <v>7</v>
      </c>
      <c r="D3" s="77"/>
      <c r="E3" s="1"/>
      <c r="F3" s="1"/>
      <c r="G3" s="1"/>
      <c r="H3" s="1"/>
      <c r="I3" s="1"/>
      <c r="J3" s="1"/>
      <c r="K3" s="1"/>
      <c r="L3" s="1"/>
      <c r="M3" s="1"/>
      <c r="N3" s="1"/>
    </row>
    <row r="4" spans="1:14" ht="8.25" customHeight="1" x14ac:dyDescent="0.25">
      <c r="A4" s="1"/>
      <c r="B4" s="76" t="s">
        <v>7</v>
      </c>
      <c r="C4" s="4"/>
      <c r="D4" s="4"/>
      <c r="E4" s="4"/>
      <c r="F4" s="4"/>
      <c r="G4" s="4"/>
      <c r="H4" s="4"/>
      <c r="I4" s="4"/>
      <c r="J4" s="4"/>
      <c r="K4" s="4"/>
      <c r="L4" s="4"/>
      <c r="M4" s="4"/>
      <c r="N4" s="1"/>
    </row>
    <row r="5" spans="1:14" s="9" customFormat="1" ht="185.1" customHeight="1" x14ac:dyDescent="0.25">
      <c r="A5" s="5"/>
      <c r="B5" s="76"/>
      <c r="C5" s="6"/>
      <c r="D5" s="7" t="s">
        <v>8</v>
      </c>
      <c r="E5" s="7" t="s">
        <v>9</v>
      </c>
      <c r="F5" s="7" t="s">
        <v>10</v>
      </c>
      <c r="G5" s="7" t="s">
        <v>11</v>
      </c>
      <c r="H5" s="7" t="s">
        <v>12</v>
      </c>
      <c r="I5" s="8" t="s">
        <v>13</v>
      </c>
      <c r="J5" s="8" t="s">
        <v>13</v>
      </c>
      <c r="K5" s="46"/>
      <c r="L5" s="61" t="s">
        <v>31</v>
      </c>
      <c r="M5" s="4"/>
      <c r="N5" s="5"/>
    </row>
    <row r="6" spans="1:14" s="14" customFormat="1" ht="15.75" x14ac:dyDescent="0.25">
      <c r="A6" s="10"/>
      <c r="B6" s="76"/>
      <c r="C6" s="11"/>
      <c r="D6" s="12" t="s">
        <v>14</v>
      </c>
      <c r="E6" s="12" t="s">
        <v>15</v>
      </c>
      <c r="F6" s="12" t="s">
        <v>16</v>
      </c>
      <c r="G6" s="12" t="s">
        <v>17</v>
      </c>
      <c r="H6" s="12" t="s">
        <v>18</v>
      </c>
      <c r="I6" s="13" t="s">
        <v>19</v>
      </c>
      <c r="J6" s="43" t="s">
        <v>20</v>
      </c>
      <c r="K6" s="47"/>
      <c r="L6" s="45"/>
      <c r="M6" s="4"/>
      <c r="N6" s="10"/>
    </row>
    <row r="7" spans="1:14" s="14" customFormat="1" ht="31.5" x14ac:dyDescent="0.25">
      <c r="A7" s="10"/>
      <c r="B7" s="76"/>
      <c r="C7" s="11"/>
      <c r="D7" s="42" t="s">
        <v>32</v>
      </c>
      <c r="E7" s="16">
        <v>15</v>
      </c>
      <c r="F7" s="16">
        <v>66</v>
      </c>
      <c r="G7" s="16">
        <v>15</v>
      </c>
      <c r="H7" s="16">
        <f>100-G7</f>
        <v>85</v>
      </c>
      <c r="I7" s="17">
        <f>(G7*3)*100%</f>
        <v>45</v>
      </c>
      <c r="J7" s="44">
        <f t="shared" ref="J7:J22" si="0">F7*I7</f>
        <v>2970</v>
      </c>
      <c r="K7" s="11"/>
      <c r="L7" s="45"/>
      <c r="M7" s="4"/>
      <c r="N7" s="10"/>
    </row>
    <row r="8" spans="1:14" s="14" customFormat="1" ht="31.5" x14ac:dyDescent="0.25">
      <c r="A8" s="10"/>
      <c r="B8" s="76"/>
      <c r="C8" s="11"/>
      <c r="D8" s="42" t="s">
        <v>33</v>
      </c>
      <c r="E8" s="16">
        <v>30</v>
      </c>
      <c r="F8" s="16">
        <v>65</v>
      </c>
      <c r="G8" s="16">
        <v>30</v>
      </c>
      <c r="H8" s="16">
        <f>H7-G8</f>
        <v>55</v>
      </c>
      <c r="I8" s="17">
        <f t="shared" ref="I8:I12" si="1">(G8*3)*100%</f>
        <v>90</v>
      </c>
      <c r="J8" s="44">
        <f t="shared" si="0"/>
        <v>5850</v>
      </c>
      <c r="K8" s="11"/>
      <c r="L8" s="45"/>
      <c r="M8" s="4"/>
      <c r="N8" s="10"/>
    </row>
    <row r="9" spans="1:14" s="14" customFormat="1" ht="31.5" x14ac:dyDescent="0.25">
      <c r="A9" s="10"/>
      <c r="B9" s="76"/>
      <c r="C9" s="11"/>
      <c r="D9" s="42" t="s">
        <v>34</v>
      </c>
      <c r="E9" s="16">
        <v>15</v>
      </c>
      <c r="F9" s="16">
        <v>63</v>
      </c>
      <c r="G9" s="16">
        <v>15</v>
      </c>
      <c r="H9" s="16">
        <f t="shared" ref="H9:H12" si="2">H8-G9</f>
        <v>40</v>
      </c>
      <c r="I9" s="17">
        <f t="shared" si="1"/>
        <v>45</v>
      </c>
      <c r="J9" s="44">
        <f t="shared" si="0"/>
        <v>2835</v>
      </c>
      <c r="K9" s="11"/>
      <c r="L9" s="45"/>
      <c r="M9" s="4"/>
      <c r="N9" s="10"/>
    </row>
    <row r="10" spans="1:14" s="14" customFormat="1" ht="31.5" x14ac:dyDescent="0.25">
      <c r="A10" s="10"/>
      <c r="B10" s="76"/>
      <c r="C10" s="11"/>
      <c r="D10" s="42" t="s">
        <v>35</v>
      </c>
      <c r="E10" s="16">
        <v>15</v>
      </c>
      <c r="F10" s="16">
        <v>60</v>
      </c>
      <c r="G10" s="16">
        <v>15</v>
      </c>
      <c r="H10" s="16">
        <f>H9-G10</f>
        <v>25</v>
      </c>
      <c r="I10" s="17">
        <f t="shared" si="1"/>
        <v>45</v>
      </c>
      <c r="J10" s="44">
        <f t="shared" si="0"/>
        <v>2700</v>
      </c>
      <c r="K10" s="11"/>
      <c r="L10" s="45"/>
      <c r="M10" s="4"/>
      <c r="N10" s="10"/>
    </row>
    <row r="11" spans="1:14" s="14" customFormat="1" ht="34.5" customHeight="1" x14ac:dyDescent="0.25">
      <c r="A11" s="10"/>
      <c r="B11" s="76"/>
      <c r="C11" s="11"/>
      <c r="D11" s="42" t="s">
        <v>36</v>
      </c>
      <c r="E11" s="16">
        <v>15</v>
      </c>
      <c r="F11" s="16">
        <v>57</v>
      </c>
      <c r="G11" s="16">
        <v>15</v>
      </c>
      <c r="H11" s="16">
        <f t="shared" si="2"/>
        <v>10</v>
      </c>
      <c r="I11" s="17">
        <f t="shared" si="1"/>
        <v>45</v>
      </c>
      <c r="J11" s="44">
        <f t="shared" si="0"/>
        <v>2565</v>
      </c>
      <c r="K11" s="11"/>
      <c r="L11" s="45"/>
      <c r="M11" s="4"/>
      <c r="N11" s="10"/>
    </row>
    <row r="12" spans="1:14" s="14" customFormat="1" ht="79.5" customHeight="1" x14ac:dyDescent="0.25">
      <c r="A12" s="10"/>
      <c r="B12" s="76"/>
      <c r="C12" s="11"/>
      <c r="D12" s="15" t="s">
        <v>37</v>
      </c>
      <c r="E12" s="16">
        <v>15</v>
      </c>
      <c r="F12" s="16">
        <v>54</v>
      </c>
      <c r="G12" s="16">
        <v>10</v>
      </c>
      <c r="H12" s="16">
        <f t="shared" si="2"/>
        <v>0</v>
      </c>
      <c r="I12" s="17">
        <f t="shared" si="1"/>
        <v>30</v>
      </c>
      <c r="J12" s="44">
        <f t="shared" si="0"/>
        <v>1620</v>
      </c>
      <c r="K12" s="11"/>
      <c r="L12" s="48" t="s">
        <v>38</v>
      </c>
      <c r="M12" s="4"/>
      <c r="N12" s="10"/>
    </row>
    <row r="13" spans="1:14" ht="12.95" customHeight="1" x14ac:dyDescent="0.25">
      <c r="A13" s="1"/>
      <c r="B13" s="76"/>
      <c r="C13" s="4"/>
      <c r="D13" s="19"/>
      <c r="E13" s="33"/>
      <c r="F13" s="33"/>
      <c r="G13" s="33"/>
      <c r="H13" s="33"/>
      <c r="I13" s="41"/>
      <c r="J13" s="41"/>
      <c r="K13" s="4"/>
      <c r="L13" s="4"/>
      <c r="M13" s="4"/>
      <c r="N13" s="1"/>
    </row>
    <row r="14" spans="1:14" ht="12.95" customHeight="1" x14ac:dyDescent="0.25">
      <c r="A14" s="1"/>
      <c r="B14" s="52"/>
      <c r="C14" s="1"/>
      <c r="D14" s="53"/>
      <c r="E14" s="36"/>
      <c r="F14" s="36"/>
      <c r="G14" s="36"/>
      <c r="H14" s="36"/>
      <c r="I14" s="40"/>
      <c r="J14" s="40"/>
      <c r="K14" s="1"/>
      <c r="L14" s="1"/>
      <c r="M14" s="1"/>
      <c r="N14" s="1"/>
    </row>
    <row r="15" spans="1:14" ht="24" customHeight="1" x14ac:dyDescent="0.25">
      <c r="A15" s="1"/>
      <c r="B15" s="20"/>
      <c r="C15" s="77" t="s">
        <v>21</v>
      </c>
      <c r="D15" s="77"/>
      <c r="E15" s="57"/>
      <c r="F15" s="57"/>
      <c r="G15" s="57"/>
      <c r="H15" s="57"/>
      <c r="I15" s="40"/>
      <c r="J15" s="40"/>
      <c r="K15" s="1"/>
      <c r="L15" s="1"/>
      <c r="M15" s="1"/>
      <c r="N15" s="1"/>
    </row>
    <row r="16" spans="1:14" ht="9.6" customHeight="1" x14ac:dyDescent="0.25">
      <c r="A16" s="1"/>
      <c r="B16" s="76" t="s">
        <v>21</v>
      </c>
      <c r="C16" s="4"/>
      <c r="D16" s="74"/>
      <c r="E16" s="74"/>
      <c r="F16" s="74"/>
      <c r="G16" s="74"/>
      <c r="H16" s="74"/>
      <c r="I16" s="38"/>
      <c r="J16" s="39"/>
      <c r="K16" s="4"/>
      <c r="L16" s="4"/>
      <c r="M16" s="4"/>
      <c r="N16" s="1"/>
    </row>
    <row r="17" spans="1:14" ht="160.5" customHeight="1" x14ac:dyDescent="0.25">
      <c r="A17" s="1"/>
      <c r="B17" s="76"/>
      <c r="C17" s="4"/>
      <c r="D17" s="7" t="s">
        <v>22</v>
      </c>
      <c r="E17" s="7" t="s">
        <v>9</v>
      </c>
      <c r="F17" s="7" t="s">
        <v>10</v>
      </c>
      <c r="G17" s="7" t="s">
        <v>23</v>
      </c>
      <c r="H17" s="7" t="s">
        <v>12</v>
      </c>
      <c r="I17" s="17"/>
      <c r="J17" s="17"/>
      <c r="K17" s="4"/>
      <c r="L17" s="61" t="s">
        <v>31</v>
      </c>
      <c r="M17" s="4"/>
      <c r="N17" s="1"/>
    </row>
    <row r="18" spans="1:14" ht="14.1" customHeight="1" x14ac:dyDescent="0.25">
      <c r="A18" s="1"/>
      <c r="B18" s="76"/>
      <c r="C18" s="4"/>
      <c r="D18" s="12" t="s">
        <v>14</v>
      </c>
      <c r="E18" s="12" t="s">
        <v>15</v>
      </c>
      <c r="F18" s="12" t="s">
        <v>16</v>
      </c>
      <c r="G18" s="12" t="s">
        <v>17</v>
      </c>
      <c r="H18" s="12" t="s">
        <v>18</v>
      </c>
      <c r="I18" s="13" t="s">
        <v>19</v>
      </c>
      <c r="J18" s="13" t="s">
        <v>20</v>
      </c>
      <c r="K18" s="4"/>
      <c r="L18" s="45"/>
      <c r="M18" s="4"/>
      <c r="N18" s="1"/>
    </row>
    <row r="19" spans="1:14" ht="31.5" x14ac:dyDescent="0.25">
      <c r="A19" s="1"/>
      <c r="B19" s="76"/>
      <c r="C19" s="4"/>
      <c r="D19" s="51" t="s">
        <v>39</v>
      </c>
      <c r="E19" s="16">
        <v>15</v>
      </c>
      <c r="F19" s="16">
        <v>54</v>
      </c>
      <c r="G19" s="16">
        <v>5</v>
      </c>
      <c r="H19" s="16">
        <f>20-G19</f>
        <v>15</v>
      </c>
      <c r="I19" s="21">
        <f>G19*100%</f>
        <v>5</v>
      </c>
      <c r="J19" s="21">
        <f t="shared" si="0"/>
        <v>270</v>
      </c>
      <c r="K19" s="4"/>
      <c r="L19" s="50" t="s">
        <v>40</v>
      </c>
      <c r="M19" s="4"/>
      <c r="N19" s="1"/>
    </row>
    <row r="20" spans="1:14" ht="31.5" x14ac:dyDescent="0.25">
      <c r="A20" s="1"/>
      <c r="B20" s="76"/>
      <c r="C20" s="4"/>
      <c r="D20" s="51" t="s">
        <v>41</v>
      </c>
      <c r="E20" s="16">
        <v>15</v>
      </c>
      <c r="F20" s="16">
        <v>53</v>
      </c>
      <c r="G20" s="16">
        <v>15</v>
      </c>
      <c r="H20" s="16">
        <f>H19-G20</f>
        <v>0</v>
      </c>
      <c r="I20" s="21">
        <f t="shared" ref="I20:I22" si="3">G20*100%</f>
        <v>15</v>
      </c>
      <c r="J20" s="21">
        <f t="shared" si="0"/>
        <v>795</v>
      </c>
      <c r="K20" s="4"/>
      <c r="L20" s="45"/>
      <c r="M20" s="4"/>
      <c r="N20" s="1"/>
    </row>
    <row r="21" spans="1:14" ht="15.75" x14ac:dyDescent="0.25">
      <c r="A21" s="1"/>
      <c r="B21" s="76"/>
      <c r="C21" s="4"/>
      <c r="D21" s="18"/>
      <c r="E21" s="16"/>
      <c r="F21" s="16"/>
      <c r="G21" s="16"/>
      <c r="H21" s="16">
        <f t="shared" ref="H21:H22" si="4">H20-G21</f>
        <v>0</v>
      </c>
      <c r="I21" s="21">
        <f t="shared" si="3"/>
        <v>0</v>
      </c>
      <c r="J21" s="21">
        <f t="shared" si="0"/>
        <v>0</v>
      </c>
      <c r="K21" s="4"/>
      <c r="L21" s="49"/>
      <c r="M21" s="4"/>
      <c r="N21" s="1"/>
    </row>
    <row r="22" spans="1:14" ht="15.75" x14ac:dyDescent="0.25">
      <c r="A22" s="1"/>
      <c r="B22" s="76"/>
      <c r="C22" s="4"/>
      <c r="D22" s="18"/>
      <c r="E22" s="16"/>
      <c r="F22" s="16"/>
      <c r="G22" s="16"/>
      <c r="H22" s="16">
        <f t="shared" si="4"/>
        <v>0</v>
      </c>
      <c r="I22" s="21">
        <f t="shared" si="3"/>
        <v>0</v>
      </c>
      <c r="J22" s="21">
        <f t="shared" si="0"/>
        <v>0</v>
      </c>
      <c r="K22" s="4"/>
      <c r="L22" s="49"/>
      <c r="M22" s="4"/>
      <c r="N22" s="1"/>
    </row>
    <row r="23" spans="1:14" ht="15.6" hidden="1" customHeight="1" x14ac:dyDescent="0.25">
      <c r="A23" s="1"/>
      <c r="B23" s="76"/>
      <c r="C23" s="4"/>
      <c r="D23" s="22"/>
      <c r="E23" s="23"/>
      <c r="F23" s="23"/>
      <c r="G23" s="24"/>
      <c r="H23" s="23" t="s">
        <v>24</v>
      </c>
      <c r="I23" s="23">
        <f>SUM(I7:I12)</f>
        <v>300</v>
      </c>
      <c r="J23" s="23">
        <f>SUM(J7:J12)</f>
        <v>18540</v>
      </c>
      <c r="K23" s="4"/>
      <c r="L23" s="1"/>
      <c r="M23" s="4"/>
      <c r="N23" s="1"/>
    </row>
    <row r="24" spans="1:14" ht="15.6" hidden="1" customHeight="1" x14ac:dyDescent="0.25">
      <c r="A24" s="1"/>
      <c r="B24" s="76"/>
      <c r="C24" s="4"/>
      <c r="D24" s="22"/>
      <c r="E24" s="23" t="s">
        <v>25</v>
      </c>
      <c r="F24" s="23"/>
      <c r="G24" s="24"/>
      <c r="H24" s="23"/>
      <c r="I24" s="23"/>
      <c r="J24" s="23"/>
      <c r="K24" s="4"/>
      <c r="L24" s="1"/>
      <c r="M24" s="4"/>
      <c r="N24" s="1"/>
    </row>
    <row r="25" spans="1:14" ht="15.6" hidden="1" customHeight="1" x14ac:dyDescent="0.25">
      <c r="A25" s="1"/>
      <c r="B25" s="76"/>
      <c r="C25" s="4"/>
      <c r="D25" s="22"/>
      <c r="E25" s="23">
        <f>SUM(G7:G22)</f>
        <v>120</v>
      </c>
      <c r="F25" s="23"/>
      <c r="G25" s="23"/>
      <c r="H25" s="23" t="s">
        <v>42</v>
      </c>
      <c r="I25" s="23">
        <f>SUM(I19:I22)</f>
        <v>20</v>
      </c>
      <c r="J25" s="23">
        <f>SUM(J19:J22)</f>
        <v>1065</v>
      </c>
      <c r="K25" s="4"/>
      <c r="L25" s="1"/>
      <c r="M25" s="4"/>
      <c r="N25" s="1"/>
    </row>
    <row r="26" spans="1:14" ht="15.75" hidden="1" x14ac:dyDescent="0.25">
      <c r="A26" s="1"/>
      <c r="B26" s="76"/>
      <c r="C26" s="4"/>
      <c r="D26" s="22"/>
      <c r="E26" s="25"/>
      <c r="F26" s="23"/>
      <c r="G26" s="23"/>
      <c r="H26" s="23"/>
      <c r="I26" s="23"/>
      <c r="J26" s="23"/>
      <c r="K26" s="4"/>
      <c r="L26" s="1"/>
      <c r="M26" s="4"/>
      <c r="N26" s="1"/>
    </row>
    <row r="27" spans="1:14" s="28" customFormat="1" ht="10.5" customHeight="1" x14ac:dyDescent="0.25">
      <c r="A27" s="26"/>
      <c r="B27" s="76"/>
      <c r="C27" s="27"/>
      <c r="D27" s="27"/>
      <c r="E27" s="27"/>
      <c r="F27" s="27"/>
      <c r="G27" s="27"/>
      <c r="H27" s="27"/>
      <c r="I27" s="27"/>
      <c r="J27" s="27"/>
      <c r="K27" s="27"/>
      <c r="L27" s="27"/>
      <c r="M27" s="27"/>
      <c r="N27" s="26"/>
    </row>
    <row r="28" spans="1:14" s="1" customFormat="1" ht="33.75" customHeight="1" x14ac:dyDescent="0.25"/>
    <row r="29" spans="1:14" s="1" customFormat="1" ht="33.75" customHeight="1" x14ac:dyDescent="0.25">
      <c r="D29" s="71" t="s">
        <v>27</v>
      </c>
      <c r="E29" s="71"/>
    </row>
    <row r="30" spans="1:14" s="1" customFormat="1" ht="51" customHeight="1" x14ac:dyDescent="0.25">
      <c r="D30" s="29" t="s">
        <v>28</v>
      </c>
      <c r="E30" s="30">
        <f>IF(E25=120,(J23+J25)/(I23+I25),"")</f>
        <v>61.265625</v>
      </c>
      <c r="F30" s="72"/>
      <c r="G30" s="72"/>
      <c r="H30" s="72"/>
      <c r="I30" s="72"/>
      <c r="J30" s="72"/>
      <c r="K30" s="31"/>
      <c r="L30" s="31"/>
      <c r="M30" s="31"/>
    </row>
    <row r="31" spans="1:14" s="1" customFormat="1" ht="33.75" customHeight="1" x14ac:dyDescent="0.25">
      <c r="D31" s="29" t="s">
        <v>29</v>
      </c>
      <c r="E31" s="29" t="str">
        <f>IF(E30="","",IF(AND(E30&lt;40),(""),IF(AND(E30&gt;=40,E30&lt;=49.9),("3rd"),IF(AND(E30&gt;=50,E30&lt;=59.9),("2:2"),(IF(AND(E30&gt;=60,E30&lt;=69.9),("2:1"),(IF(E30&gt;=70,("1st")))))))))</f>
        <v>2:1</v>
      </c>
      <c r="F31" s="31"/>
      <c r="G31" s="31"/>
      <c r="H31" s="31"/>
      <c r="I31" s="31"/>
      <c r="J31" s="34"/>
    </row>
    <row r="32" spans="1:14" s="1" customFormat="1" ht="33.75" customHeight="1" x14ac:dyDescent="0.25"/>
    <row r="33" spans="1:14" s="1" customFormat="1" ht="21.95" customHeight="1" x14ac:dyDescent="0.25">
      <c r="D33" s="73"/>
      <c r="E33" s="73"/>
    </row>
    <row r="34" spans="1:14" ht="21.95" hidden="1" customHeight="1" x14ac:dyDescent="0.25">
      <c r="A34" s="1"/>
      <c r="B34" s="68"/>
      <c r="C34" s="1"/>
      <c r="D34" s="69"/>
      <c r="E34" s="69"/>
      <c r="F34" s="32"/>
      <c r="G34" s="32"/>
      <c r="H34" s="32"/>
      <c r="I34" s="32"/>
      <c r="J34" s="32"/>
      <c r="K34" s="1"/>
      <c r="L34" s="1"/>
      <c r="M34" s="1"/>
      <c r="N34" s="1"/>
    </row>
    <row r="35" spans="1:14" ht="21.95" hidden="1" customHeight="1" x14ac:dyDescent="0.25">
      <c r="A35" s="1"/>
      <c r="B35" s="68"/>
      <c r="C35" s="1"/>
      <c r="D35" s="1"/>
      <c r="E35" s="1"/>
      <c r="F35" s="1"/>
      <c r="G35" s="1"/>
      <c r="H35" s="1"/>
      <c r="I35" s="1"/>
      <c r="J35" s="1"/>
      <c r="K35" s="1"/>
      <c r="L35" s="1"/>
      <c r="M35" s="1"/>
      <c r="N35" s="1"/>
    </row>
    <row r="36" spans="1:14" ht="21.95" hidden="1" customHeight="1" x14ac:dyDescent="0.25">
      <c r="A36" s="1"/>
      <c r="B36" s="1"/>
      <c r="C36" s="1"/>
      <c r="D36" s="1"/>
      <c r="E36" s="1"/>
      <c r="F36" s="1"/>
      <c r="G36" s="1"/>
      <c r="H36" s="1"/>
      <c r="I36" s="1"/>
      <c r="J36" s="1"/>
      <c r="K36" s="1"/>
      <c r="L36" s="1"/>
      <c r="M36" s="1"/>
    </row>
    <row r="37" spans="1:14" ht="15.6" hidden="1" customHeight="1" x14ac:dyDescent="0.25"/>
    <row r="38" spans="1:14" ht="15.6" hidden="1" customHeight="1" x14ac:dyDescent="0.25"/>
    <row r="39" spans="1:14" ht="15.6" hidden="1" customHeight="1" x14ac:dyDescent="0.25"/>
    <row r="40" spans="1:14" ht="15.6" hidden="1" customHeight="1" x14ac:dyDescent="0.25"/>
    <row r="41" spans="1:14" ht="15.6" hidden="1" customHeight="1" x14ac:dyDescent="0.25"/>
    <row r="42" spans="1:14" ht="15.6" hidden="1" customHeight="1" x14ac:dyDescent="0.25"/>
    <row r="43" spans="1:14" ht="15.6" hidden="1" customHeight="1" x14ac:dyDescent="0.25"/>
    <row r="44" spans="1:14" ht="15.6" hidden="1" customHeight="1" x14ac:dyDescent="0.25"/>
    <row r="45" spans="1:14" ht="15.6" hidden="1" customHeight="1" x14ac:dyDescent="0.25"/>
    <row r="46" spans="1:14" ht="15.6" hidden="1" customHeight="1" x14ac:dyDescent="0.25"/>
  </sheetData>
  <sheetProtection algorithmName="SHA-512" hashValue="n4vEl7sfqsovHO7d2cTItlvebFBu0x1Yl42oTSPYyafZtq7s4ZzSxg/SMjpyUeAC+yAkhN6JGF5R+kllb366OQ==" saltValue="+oGZn5Btu8wQLHwAJFaN7Q==" spinCount="100000" sheet="1" objects="1" scenarios="1"/>
  <mergeCells count="12">
    <mergeCell ref="D29:E29"/>
    <mergeCell ref="F30:J30"/>
    <mergeCell ref="D33:E33"/>
    <mergeCell ref="B34:B35"/>
    <mergeCell ref="D34:E34"/>
    <mergeCell ref="D1:J1"/>
    <mergeCell ref="D2:F2"/>
    <mergeCell ref="B4:B13"/>
    <mergeCell ref="B16:B27"/>
    <mergeCell ref="D16:H16"/>
    <mergeCell ref="C3:D3"/>
    <mergeCell ref="C15:D15"/>
  </mergeCells>
  <dataValidations count="4">
    <dataValidation type="custom" allowBlank="1" showInputMessage="1" showErrorMessage="1" errorTitle="Too Many Counting Credits" error="You have too many credits counting towards this calculation. Please make sure you only have 20 credits in this part. It might be worth checking that any credit split between the best and worst credits has been done correctly" sqref="G19:G22" xr:uid="{13A7E8C2-7502-4BF6-97F8-733F9DE7E6C6}">
      <formula1>H19&gt;=0</formula1>
    </dataValidation>
    <dataValidation allowBlank="1" showInputMessage="1" showErrorMessage="1" errorTitle="Too Many Counting Credits" error="You have too many credits counting towards this calculation. Please make sure you only have 120 credits in total and that any credit split between the blue and yellow cells are correctly split" sqref="H19:H22 H7:H14" xr:uid="{7D284150-ABD3-418F-9ED0-CF6B3A99B9AD}"/>
    <dataValidation type="custom" allowBlank="1" showInputMessage="1" showErrorMessage="1" errorTitle="Too Many Counting Credits" error="You have too many credits counting towards this calculation. Please make sure you only have 120 credits in total and that any credit split between the blue and yellow cells are correctly split" sqref="G13:G14" xr:uid="{327F2B4F-7D21-4ED2-9031-CDB423DCFA6C}">
      <formula1>H13&gt;=0</formula1>
    </dataValidation>
    <dataValidation type="custom" allowBlank="1" showInputMessage="1" showErrorMessage="1" errorTitle="Too Many Counting Credits" error="You have too many credits counting towards this calculation. Please make sure you only have 100 credits worth in this part. You may need to split the credit and include a portion of it in the lowest 20 credits too. " sqref="G12" xr:uid="{8C41277C-1CA7-43A9-8E8D-2CFCEFDB8AF7}">
      <formula1>H12&gt;=0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D940E52C7404681D7A5C5F4855DAF" ma:contentTypeVersion="13" ma:contentTypeDescription="Create a new document." ma:contentTypeScope="" ma:versionID="d38bd9aa7dcebb53cf65a00d10d4b6d6">
  <xsd:schema xmlns:xsd="http://www.w3.org/2001/XMLSchema" xmlns:xs="http://www.w3.org/2001/XMLSchema" xmlns:p="http://schemas.microsoft.com/office/2006/metadata/properties" xmlns:ns2="0aa88d02-aa5c-45b3-a8f7-82c423842f3e" xmlns:ns3="b69e6976-36a6-4675-80dc-4342a8d8cb03" targetNamespace="http://schemas.microsoft.com/office/2006/metadata/properties" ma:root="true" ma:fieldsID="2271993b0518a3540c392bb06f30679d" ns2:_="" ns3:_="">
    <xsd:import namespace="0aa88d02-aa5c-45b3-a8f7-82c423842f3e"/>
    <xsd:import namespace="b69e6976-36a6-4675-80dc-4342a8d8cb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88d02-aa5c-45b3-a8f7-82c423842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9e6976-36a6-4675-80dc-4342a8d8cb0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A88444-2371-4488-8F16-D4FCF76432A0}">
  <ds:schemaRefs>
    <ds:schemaRef ds:uri="http://purl.org/dc/terms/"/>
    <ds:schemaRef ds:uri="http://schemas.openxmlformats.org/package/2006/metadata/core-properties"/>
    <ds:schemaRef ds:uri="http://purl.org/dc/dcmitype/"/>
    <ds:schemaRef ds:uri="http://schemas.microsoft.com/office/2006/documentManagement/types"/>
    <ds:schemaRef ds:uri="0aa88d02-aa5c-45b3-a8f7-82c423842f3e"/>
    <ds:schemaRef ds:uri="http://purl.org/dc/elements/1.1/"/>
    <ds:schemaRef ds:uri="http://schemas.microsoft.com/office/2006/metadata/properties"/>
    <ds:schemaRef ds:uri="b69e6976-36a6-4675-80dc-4342a8d8cb03"/>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C8E7BA9-8F83-4313-B656-2781A00D5508}">
  <ds:schemaRefs>
    <ds:schemaRef ds:uri="http://schemas.microsoft.com/sharepoint/v3/contenttype/forms"/>
  </ds:schemaRefs>
</ds:datastoreItem>
</file>

<file path=customXml/itemProps3.xml><?xml version="1.0" encoding="utf-8"?>
<ds:datastoreItem xmlns:ds="http://schemas.openxmlformats.org/officeDocument/2006/customXml" ds:itemID="{CC411DA5-FD19-4954-8094-8030D729D5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88d02-aa5c-45b3-a8f7-82c423842f3e"/>
    <ds:schemaRef ds:uri="b69e6976-36a6-4675-80dc-4342a8d8c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Calculator</vt:lpstr>
      <vt:lpstr>Example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Burrell</dc:creator>
  <cp:keywords/>
  <dc:description/>
  <cp:lastModifiedBy>Edward Burrell</cp:lastModifiedBy>
  <cp:revision/>
  <dcterms:created xsi:type="dcterms:W3CDTF">2021-01-25T11:56:44Z</dcterms:created>
  <dcterms:modified xsi:type="dcterms:W3CDTF">2022-08-17T08:38:16Z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0x01010098CD940E52C7404681D7A5C5F4855DAF</vt:lpwstr>
  </property>
</Properties>
</file>